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430"/>
  <workbookPr defaultThemeVersion="124226"/>
  <mc:AlternateContent xmlns:mc="http://schemas.openxmlformats.org/markup-compatibility/2006">
    <mc:Choice Requires="x15">
      <x15ac:absPath xmlns:x15ac="http://schemas.microsoft.com/office/spreadsheetml/2010/11/ac" url="Z:\AV ČR - ÚACH\2019 kanceláře\k odevzdání\"/>
    </mc:Choice>
  </mc:AlternateContent>
  <xr:revisionPtr revIDLastSave="0" documentId="13_ncr:1_{57E733AA-C6A2-4592-9634-69C42353352E}" xr6:coauthVersionLast="45" xr6:coauthVersionMax="45" xr10:uidLastSave="{00000000-0000-0000-0000-000000000000}"/>
  <bookViews>
    <workbookView xWindow="-120" yWindow="-120" windowWidth="29040" windowHeight="15840" activeTab="6" xr2:uid="{00000000-000D-0000-FFFF-FFFF00000000}"/>
  </bookViews>
  <sheets>
    <sheet name="krycí list" sheetId="11" r:id="rId1"/>
    <sheet name="1NP 16" sheetId="6" r:id="rId2"/>
    <sheet name="1NP 17" sheetId="2" r:id="rId3"/>
    <sheet name="2NP 44" sheetId="7" r:id="rId4"/>
    <sheet name="2NP 9" sheetId="4" r:id="rId5"/>
    <sheet name="3NP 8" sheetId="8" r:id="rId6"/>
    <sheet name="4NP 33" sheetId="9" r:id="rId7"/>
    <sheet name="4NP 38" sheetId="10" r:id="rId8"/>
  </sheets>
  <definedNames>
    <definedName name="_xlnm.Print_Area" localSheetId="1">'1NP 16'!$A$1:$G$132</definedName>
    <definedName name="_xlnm.Print_Area" localSheetId="2">'1NP 17'!$A$1:$G$133</definedName>
    <definedName name="_xlnm.Print_Area" localSheetId="3">'2NP 44'!$A$1:$G$69</definedName>
    <definedName name="_xlnm.Print_Area" localSheetId="4">'2NP 9'!$A$1:$G$33</definedName>
    <definedName name="_xlnm.Print_Area" localSheetId="5">'3NP 8'!$A$1:$G$114</definedName>
    <definedName name="_xlnm.Print_Area" localSheetId="6">'4NP 33'!$A$1:$G$69</definedName>
    <definedName name="_xlnm.Print_Area" localSheetId="7">'4NP 38'!$A$1:$G$128</definedName>
    <definedName name="_xlnm.Print_Area" localSheetId="0">'krycí list'!$A$1:$F$34</definedName>
  </definedNames>
  <calcPr calcId="18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16" i="10" l="1"/>
  <c r="G67" i="9"/>
  <c r="G111" i="8"/>
  <c r="G31" i="4"/>
  <c r="A56" i="9" l="1"/>
  <c r="G45" i="9"/>
  <c r="G46" i="9"/>
  <c r="G44" i="9"/>
  <c r="G68" i="9" l="1"/>
  <c r="G67" i="7"/>
  <c r="G130" i="6"/>
  <c r="G130" i="2"/>
  <c r="G75" i="10" l="1"/>
  <c r="G74" i="10"/>
  <c r="G77" i="6"/>
  <c r="G114" i="10" l="1"/>
  <c r="G113" i="10"/>
  <c r="G51" i="10"/>
  <c r="G61" i="10"/>
  <c r="G60" i="10"/>
  <c r="G65" i="9"/>
  <c r="G64" i="9"/>
  <c r="G37" i="8"/>
  <c r="G50" i="8"/>
  <c r="G53" i="6"/>
  <c r="G60" i="8"/>
  <c r="G108" i="8"/>
  <c r="G65" i="7"/>
  <c r="G64" i="7"/>
  <c r="G63" i="7"/>
  <c r="G63" i="6"/>
  <c r="G54" i="2" l="1"/>
  <c r="G64" i="2"/>
  <c r="G131" i="2" l="1"/>
  <c r="G129" i="2"/>
  <c r="G128" i="2"/>
  <c r="G127" i="2"/>
  <c r="A127" i="2"/>
  <c r="A128" i="2" s="1"/>
  <c r="A129" i="2" s="1"/>
  <c r="A130" i="2" s="1"/>
  <c r="A131" i="2" s="1"/>
  <c r="A125" i="6"/>
  <c r="A126" i="6" s="1"/>
  <c r="A127" i="6" s="1"/>
  <c r="A128" i="6" s="1"/>
  <c r="A129" i="6" s="1"/>
  <c r="A130" i="6" s="1"/>
  <c r="A131" i="6" s="1"/>
  <c r="G128" i="6"/>
  <c r="G127" i="6"/>
  <c r="G85" i="6"/>
  <c r="A73" i="6"/>
  <c r="A74" i="6" s="1"/>
  <c r="A75" i="6" s="1"/>
  <c r="A76" i="6" s="1"/>
  <c r="A77" i="6" l="1"/>
  <c r="A78" i="6" s="1"/>
  <c r="A79" i="6" s="1"/>
  <c r="A80" i="6" s="1"/>
  <c r="A81" i="6" s="1"/>
  <c r="A82" i="6" s="1"/>
  <c r="A83" i="6" s="1"/>
  <c r="G78" i="6"/>
  <c r="G73" i="6"/>
  <c r="A108" i="2" l="1"/>
  <c r="G28" i="4"/>
  <c r="G27" i="4"/>
  <c r="G119" i="6"/>
  <c r="G118" i="6"/>
  <c r="G117" i="6"/>
  <c r="G116" i="6"/>
  <c r="G115" i="6"/>
  <c r="G114" i="6"/>
  <c r="A114" i="6"/>
  <c r="A115" i="6" s="1"/>
  <c r="A116" i="6" s="1"/>
  <c r="A117" i="6" s="1"/>
  <c r="A118" i="6" s="1"/>
  <c r="A119" i="6" s="1"/>
  <c r="G113" i="6"/>
  <c r="G116" i="2"/>
  <c r="G95" i="2" l="1"/>
  <c r="G94" i="2"/>
  <c r="G93" i="2"/>
  <c r="G82" i="10" l="1"/>
  <c r="G43" i="9"/>
  <c r="G62" i="7" l="1"/>
  <c r="B24" i="6"/>
  <c r="G120" i="6"/>
  <c r="G24" i="6" s="1"/>
  <c r="G124" i="6"/>
  <c r="B24" i="10" l="1"/>
  <c r="B23" i="10"/>
  <c r="B22" i="10"/>
  <c r="B21" i="10"/>
  <c r="B20" i="10"/>
  <c r="B19" i="10"/>
  <c r="G126" i="10"/>
  <c r="G125" i="10"/>
  <c r="G124" i="10"/>
  <c r="G123" i="10"/>
  <c r="A123" i="10"/>
  <c r="G122" i="10"/>
  <c r="G117" i="10"/>
  <c r="G115" i="10"/>
  <c r="G112" i="10"/>
  <c r="G111" i="10"/>
  <c r="A111" i="10"/>
  <c r="A112" i="10" s="1"/>
  <c r="A113" i="10" s="1"/>
  <c r="A114" i="10" s="1"/>
  <c r="A115" i="10" s="1"/>
  <c r="A116" i="10" s="1"/>
  <c r="A117" i="10" s="1"/>
  <c r="G110" i="10"/>
  <c r="G105" i="10"/>
  <c r="G104" i="10"/>
  <c r="G103" i="10"/>
  <c r="G102" i="10"/>
  <c r="D101" i="10"/>
  <c r="G101" i="10" s="1"/>
  <c r="G100" i="10"/>
  <c r="G99" i="10"/>
  <c r="A99" i="10"/>
  <c r="A100" i="10" s="1"/>
  <c r="A101" i="10" s="1"/>
  <c r="G98" i="10"/>
  <c r="G93" i="10"/>
  <c r="G92" i="10"/>
  <c r="G91" i="10"/>
  <c r="A91" i="10"/>
  <c r="A92" i="10" s="1"/>
  <c r="A93" i="10" s="1"/>
  <c r="G90" i="10"/>
  <c r="G85" i="10"/>
  <c r="G83" i="10"/>
  <c r="G81" i="10"/>
  <c r="G80" i="10"/>
  <c r="G79" i="10"/>
  <c r="G78" i="10"/>
  <c r="G77" i="10"/>
  <c r="G76" i="10"/>
  <c r="G73" i="10"/>
  <c r="G72" i="10"/>
  <c r="G71" i="10"/>
  <c r="A71" i="10"/>
  <c r="A72" i="10" s="1"/>
  <c r="A73" i="10" s="1"/>
  <c r="G70" i="10"/>
  <c r="G65" i="10"/>
  <c r="G64" i="10"/>
  <c r="G63" i="10"/>
  <c r="G62" i="10"/>
  <c r="G59" i="10"/>
  <c r="G58" i="10"/>
  <c r="G57" i="10"/>
  <c r="G56" i="10"/>
  <c r="G55" i="10"/>
  <c r="G54" i="10"/>
  <c r="G53" i="10"/>
  <c r="G52" i="10"/>
  <c r="G50" i="10"/>
  <c r="A50" i="10"/>
  <c r="G49" i="10"/>
  <c r="G44" i="10"/>
  <c r="G43" i="10"/>
  <c r="G42" i="10"/>
  <c r="G41" i="10"/>
  <c r="G40" i="10"/>
  <c r="G39" i="10"/>
  <c r="G38" i="10"/>
  <c r="G37" i="10"/>
  <c r="G36" i="10"/>
  <c r="G35" i="10"/>
  <c r="G34" i="10"/>
  <c r="G33" i="10"/>
  <c r="A31" i="10"/>
  <c r="A32" i="10" s="1"/>
  <c r="A33" i="10" s="1"/>
  <c r="A34" i="10" s="1"/>
  <c r="A35" i="10" s="1"/>
  <c r="A36" i="10" s="1"/>
  <c r="A37" i="10" s="1"/>
  <c r="A38" i="10" s="1"/>
  <c r="A39" i="10" s="1"/>
  <c r="A40" i="10" s="1"/>
  <c r="A41" i="10" s="1"/>
  <c r="A42" i="10" s="1"/>
  <c r="A43" i="10" s="1"/>
  <c r="A44" i="10" s="1"/>
  <c r="G34" i="9"/>
  <c r="G33" i="9"/>
  <c r="G32" i="9"/>
  <c r="G31" i="9"/>
  <c r="G30" i="9"/>
  <c r="A29" i="9"/>
  <c r="A30" i="9" s="1"/>
  <c r="A31" i="9" s="1"/>
  <c r="A32" i="9" s="1"/>
  <c r="B23" i="8"/>
  <c r="B22" i="8"/>
  <c r="G112" i="8"/>
  <c r="G110" i="8"/>
  <c r="G109" i="8"/>
  <c r="G107" i="8"/>
  <c r="A107" i="8"/>
  <c r="A108" i="8" s="1"/>
  <c r="A109" i="8" s="1"/>
  <c r="A110" i="8" s="1"/>
  <c r="A111" i="8" s="1"/>
  <c r="A112" i="8" s="1"/>
  <c r="G106" i="8"/>
  <c r="G101" i="8"/>
  <c r="G100" i="8"/>
  <c r="G99" i="8"/>
  <c r="G98" i="8"/>
  <c r="D97" i="8"/>
  <c r="G97" i="8" s="1"/>
  <c r="G96" i="8"/>
  <c r="G95" i="8"/>
  <c r="A95" i="8"/>
  <c r="A96" i="8" s="1"/>
  <c r="A97" i="8" s="1"/>
  <c r="G94" i="8"/>
  <c r="G89" i="8"/>
  <c r="G88" i="8"/>
  <c r="G87" i="8"/>
  <c r="A87" i="8"/>
  <c r="A88" i="8" s="1"/>
  <c r="A89" i="8" s="1"/>
  <c r="G86" i="8"/>
  <c r="G81" i="8"/>
  <c r="G79" i="8"/>
  <c r="G78" i="8"/>
  <c r="G77" i="8"/>
  <c r="G76" i="8"/>
  <c r="G75" i="8"/>
  <c r="G74" i="8"/>
  <c r="G73" i="8"/>
  <c r="G72" i="8"/>
  <c r="G71" i="8"/>
  <c r="D70" i="8"/>
  <c r="G70" i="8" s="1"/>
  <c r="A70" i="8"/>
  <c r="A71" i="8" s="1"/>
  <c r="A72" i="8" s="1"/>
  <c r="A73" i="8" s="1"/>
  <c r="A74" i="8" s="1"/>
  <c r="A75" i="8" s="1"/>
  <c r="A76" i="8" s="1"/>
  <c r="A77" i="8" s="1"/>
  <c r="A78" i="8" s="1"/>
  <c r="A79" i="8" s="1"/>
  <c r="A80" i="8" s="1"/>
  <c r="A81" i="8" s="1"/>
  <c r="G69" i="8"/>
  <c r="G64" i="8"/>
  <c r="G63" i="8"/>
  <c r="G62" i="8"/>
  <c r="G61" i="8"/>
  <c r="G59" i="8"/>
  <c r="G58" i="8"/>
  <c r="G57" i="8"/>
  <c r="G56" i="8"/>
  <c r="G55" i="8"/>
  <c r="G54" i="8"/>
  <c r="G53" i="8"/>
  <c r="G52" i="8"/>
  <c r="G51" i="8"/>
  <c r="G49" i="8"/>
  <c r="A49" i="8"/>
  <c r="G48" i="8"/>
  <c r="G118" i="10" l="1"/>
  <c r="G23" i="10" s="1"/>
  <c r="G113" i="8"/>
  <c r="G23" i="8" s="1"/>
  <c r="A74" i="10"/>
  <c r="A75" i="10" s="1"/>
  <c r="A76" i="10" s="1"/>
  <c r="A77" i="10" s="1"/>
  <c r="A78" i="10" s="1"/>
  <c r="A79" i="10" s="1"/>
  <c r="A80" i="10" s="1"/>
  <c r="A81" i="10" s="1"/>
  <c r="A82" i="10" s="1"/>
  <c r="A83" i="10" s="1"/>
  <c r="A84" i="10" s="1"/>
  <c r="A85" i="10" s="1"/>
  <c r="G86" i="10"/>
  <c r="G20" i="10" s="1"/>
  <c r="A50" i="8"/>
  <c r="A51" i="8" s="1"/>
  <c r="A52" i="8" s="1"/>
  <c r="A53" i="8" s="1"/>
  <c r="A54" i="8" s="1"/>
  <c r="A55" i="8" s="1"/>
  <c r="A56" i="8" s="1"/>
  <c r="A57" i="8" s="1"/>
  <c r="A58" i="8" s="1"/>
  <c r="A59" i="8" s="1"/>
  <c r="A60" i="8" s="1"/>
  <c r="A61" i="8" s="1"/>
  <c r="A62" i="8" s="1"/>
  <c r="A63" i="8" s="1"/>
  <c r="A64" i="8" s="1"/>
  <c r="A51" i="10"/>
  <c r="A52" i="10" s="1"/>
  <c r="A53" i="10" s="1"/>
  <c r="A54" i="10" s="1"/>
  <c r="A55" i="10" s="1"/>
  <c r="A56" i="10" s="1"/>
  <c r="A57" i="10" s="1"/>
  <c r="A58" i="10" s="1"/>
  <c r="A59" i="10" s="1"/>
  <c r="A60" i="10" s="1"/>
  <c r="A61" i="10" s="1"/>
  <c r="A62" i="10" s="1"/>
  <c r="A63" i="10" s="1"/>
  <c r="A64" i="10" s="1"/>
  <c r="A65" i="10" s="1"/>
  <c r="G65" i="8"/>
  <c r="G45" i="10"/>
  <c r="G18" i="10" s="1"/>
  <c r="G66" i="10"/>
  <c r="G19" i="10" s="1"/>
  <c r="G106" i="10"/>
  <c r="G22" i="10" s="1"/>
  <c r="G94" i="10"/>
  <c r="G21" i="10" s="1"/>
  <c r="G127" i="10"/>
  <c r="G24" i="10" s="1"/>
  <c r="A33" i="9"/>
  <c r="A34" i="9" s="1"/>
  <c r="G90" i="8"/>
  <c r="G21" i="8" s="1"/>
  <c r="G35" i="9"/>
  <c r="G18" i="9" s="1"/>
  <c r="G102" i="8"/>
  <c r="G22" i="8" s="1"/>
  <c r="G82" i="8"/>
  <c r="G20" i="8" s="1"/>
  <c r="G43" i="8"/>
  <c r="G42" i="8"/>
  <c r="G41" i="8"/>
  <c r="G40" i="8"/>
  <c r="G39" i="8"/>
  <c r="G38" i="8"/>
  <c r="G36" i="8"/>
  <c r="G35" i="8"/>
  <c r="G34" i="8"/>
  <c r="G33" i="8"/>
  <c r="G32" i="8"/>
  <c r="A30" i="8"/>
  <c r="A31" i="8" s="1"/>
  <c r="A32" i="8" s="1"/>
  <c r="A33" i="8" s="1"/>
  <c r="A34" i="8" s="1"/>
  <c r="A35" i="8" s="1"/>
  <c r="A36" i="8" s="1"/>
  <c r="A37" i="8" l="1"/>
  <c r="A38" i="8" s="1"/>
  <c r="A39" i="8" s="1"/>
  <c r="A40" i="8" s="1"/>
  <c r="A41" i="8" s="1"/>
  <c r="A42" i="8" s="1"/>
  <c r="A43" i="8" s="1"/>
  <c r="G25" i="10"/>
  <c r="G26" i="10" s="1"/>
  <c r="F24" i="11" s="1"/>
  <c r="G44" i="8"/>
  <c r="G18" i="8" s="1"/>
  <c r="G81" i="2" l="1"/>
  <c r="G80" i="2"/>
  <c r="G82" i="6"/>
  <c r="G83" i="6"/>
  <c r="G46" i="7"/>
  <c r="G44" i="7"/>
  <c r="G43" i="7"/>
  <c r="G33" i="7"/>
  <c r="G32" i="7"/>
  <c r="G31" i="7"/>
  <c r="G30" i="7"/>
  <c r="G29" i="7"/>
  <c r="A29" i="7"/>
  <c r="A30" i="7" s="1"/>
  <c r="A31" i="7" s="1"/>
  <c r="A32" i="7" s="1"/>
  <c r="A33" i="7" s="1"/>
  <c r="G34" i="7" l="1"/>
  <c r="G18" i="7" s="1"/>
  <c r="G29" i="4" l="1"/>
  <c r="G129" i="6"/>
  <c r="G126" i="6"/>
  <c r="B23" i="2" l="1"/>
  <c r="A114" i="2"/>
  <c r="A115" i="2" s="1"/>
  <c r="G117" i="2"/>
  <c r="G113" i="2"/>
  <c r="G41" i="6"/>
  <c r="G42" i="2"/>
  <c r="G119" i="2"/>
  <c r="G118" i="2"/>
  <c r="G115" i="2"/>
  <c r="G114" i="2"/>
  <c r="G108" i="6"/>
  <c r="G107" i="6"/>
  <c r="G106" i="6"/>
  <c r="G105" i="6"/>
  <c r="G104" i="6"/>
  <c r="G103" i="6"/>
  <c r="G102" i="6"/>
  <c r="A102" i="6"/>
  <c r="A103" i="6" s="1"/>
  <c r="A104" i="6" s="1"/>
  <c r="G101" i="6"/>
  <c r="G96" i="6"/>
  <c r="G95" i="6"/>
  <c r="G94" i="6"/>
  <c r="G93" i="6"/>
  <c r="G67" i="6"/>
  <c r="G66" i="6"/>
  <c r="G65" i="6"/>
  <c r="G64" i="6"/>
  <c r="G62" i="6"/>
  <c r="G61" i="6"/>
  <c r="G60" i="6"/>
  <c r="G59" i="6"/>
  <c r="G58" i="6"/>
  <c r="G57" i="6"/>
  <c r="G56" i="6"/>
  <c r="G55" i="6"/>
  <c r="G54" i="6"/>
  <c r="G52" i="6"/>
  <c r="A52" i="6"/>
  <c r="G51" i="6"/>
  <c r="G34" i="6"/>
  <c r="G46" i="6"/>
  <c r="G45" i="6"/>
  <c r="G44" i="6"/>
  <c r="G43" i="6"/>
  <c r="G42" i="6"/>
  <c r="G40" i="6"/>
  <c r="G39" i="6"/>
  <c r="G38" i="6"/>
  <c r="G37" i="6"/>
  <c r="G33" i="6"/>
  <c r="A32" i="6"/>
  <c r="A33" i="6" s="1"/>
  <c r="A34" i="6" s="1"/>
  <c r="A35" i="6" s="1"/>
  <c r="A36" i="6" s="1"/>
  <c r="G37" i="2"/>
  <c r="G56" i="2"/>
  <c r="G85" i="2"/>
  <c r="G84" i="2"/>
  <c r="B20" i="2"/>
  <c r="G47" i="2"/>
  <c r="G33" i="2"/>
  <c r="G107" i="2"/>
  <c r="G46" i="2"/>
  <c r="G40" i="2"/>
  <c r="G39" i="2"/>
  <c r="G38" i="2"/>
  <c r="G32" i="2"/>
  <c r="G36" i="2"/>
  <c r="A32" i="2"/>
  <c r="A33" i="2" s="1"/>
  <c r="A53" i="6" l="1"/>
  <c r="A54" i="6" s="1"/>
  <c r="A55" i="6" s="1"/>
  <c r="A56" i="6" s="1"/>
  <c r="A57" i="6" s="1"/>
  <c r="A58" i="6" s="1"/>
  <c r="A59" i="6" s="1"/>
  <c r="A60" i="6" s="1"/>
  <c r="A61" i="6" s="1"/>
  <c r="A62" i="6" s="1"/>
  <c r="G68" i="6"/>
  <c r="G109" i="6"/>
  <c r="A116" i="2"/>
  <c r="A117" i="2" s="1"/>
  <c r="A118" i="2" s="1"/>
  <c r="A119" i="2" s="1"/>
  <c r="A34" i="2"/>
  <c r="A35" i="2" s="1"/>
  <c r="A36" i="2" s="1"/>
  <c r="A37" i="2" s="1"/>
  <c r="A38" i="2" s="1"/>
  <c r="A39" i="2" s="1"/>
  <c r="A40" i="2" s="1"/>
  <c r="A41" i="2" s="1"/>
  <c r="G120" i="2"/>
  <c r="G23" i="2" s="1"/>
  <c r="A37" i="6"/>
  <c r="A38" i="6" s="1"/>
  <c r="G47" i="6"/>
  <c r="G18" i="6" s="1"/>
  <c r="G39" i="7"/>
  <c r="A63" i="6" l="1"/>
  <c r="A64" i="6" s="1"/>
  <c r="A65" i="6" s="1"/>
  <c r="A66" i="6" s="1"/>
  <c r="A67" i="6" s="1"/>
  <c r="A42" i="2"/>
  <c r="A43" i="2" s="1"/>
  <c r="A44" i="2" s="1"/>
  <c r="A45" i="2" s="1"/>
  <c r="A46" i="2" s="1"/>
  <c r="A47" i="2" s="1"/>
  <c r="A39" i="6"/>
  <c r="A40" i="6" s="1"/>
  <c r="G63" i="9"/>
  <c r="G126" i="2"/>
  <c r="A41" i="6" l="1"/>
  <c r="A42" i="6" s="1"/>
  <c r="A43" i="6" s="1"/>
  <c r="A44" i="6" s="1"/>
  <c r="A45" i="6" s="1"/>
  <c r="A46" i="6" s="1"/>
  <c r="G66" i="9" l="1"/>
  <c r="G62" i="9"/>
  <c r="A62" i="9"/>
  <c r="A63" i="9" s="1"/>
  <c r="A64" i="9" s="1"/>
  <c r="A65" i="9" s="1"/>
  <c r="A66" i="9" s="1"/>
  <c r="G61" i="9"/>
  <c r="G56" i="9"/>
  <c r="G55" i="9"/>
  <c r="G54" i="9"/>
  <c r="G53" i="9"/>
  <c r="A53" i="9"/>
  <c r="A54" i="9" s="1"/>
  <c r="A55" i="9" s="1"/>
  <c r="G52" i="9"/>
  <c r="G47" i="9"/>
  <c r="G42" i="9"/>
  <c r="G41" i="9"/>
  <c r="G40" i="9"/>
  <c r="G39" i="9"/>
  <c r="A40" i="9"/>
  <c r="A41" i="9" s="1"/>
  <c r="A42" i="9" s="1"/>
  <c r="A43" i="9" s="1"/>
  <c r="B21" i="9"/>
  <c r="B20" i="9"/>
  <c r="B19" i="9"/>
  <c r="B21" i="8"/>
  <c r="B20" i="8"/>
  <c r="B19" i="8"/>
  <c r="G68" i="7"/>
  <c r="G66" i="7"/>
  <c r="G61" i="7"/>
  <c r="A61" i="7"/>
  <c r="A62" i="7" s="1"/>
  <c r="G60" i="7"/>
  <c r="G55" i="7"/>
  <c r="G54" i="7"/>
  <c r="G53" i="7"/>
  <c r="G52" i="7"/>
  <c r="A53" i="7"/>
  <c r="A54" i="7" s="1"/>
  <c r="A55" i="7" s="1"/>
  <c r="G47" i="7"/>
  <c r="G45" i="7"/>
  <c r="G42" i="7"/>
  <c r="G41" i="7"/>
  <c r="G40" i="7"/>
  <c r="G38" i="7"/>
  <c r="A39" i="7"/>
  <c r="A40" i="7" s="1"/>
  <c r="A41" i="7" s="1"/>
  <c r="A42" i="7" s="1"/>
  <c r="A43" i="7" s="1"/>
  <c r="A44" i="7" s="1"/>
  <c r="A45" i="7" s="1"/>
  <c r="A46" i="7" s="1"/>
  <c r="A47" i="7" s="1"/>
  <c r="B21" i="7"/>
  <c r="B20" i="7"/>
  <c r="B19" i="7"/>
  <c r="G131" i="6"/>
  <c r="G125" i="6"/>
  <c r="A94" i="6"/>
  <c r="A95" i="6" s="1"/>
  <c r="A96" i="6" s="1"/>
  <c r="G88" i="6"/>
  <c r="G86" i="6"/>
  <c r="G84" i="6"/>
  <c r="G81" i="6"/>
  <c r="G80" i="6"/>
  <c r="G79" i="6"/>
  <c r="G76" i="6"/>
  <c r="G75" i="6"/>
  <c r="G74" i="6"/>
  <c r="G72" i="6"/>
  <c r="B23" i="6"/>
  <c r="B22" i="6"/>
  <c r="B21" i="6"/>
  <c r="B20" i="6"/>
  <c r="B19" i="6"/>
  <c r="G48" i="9" l="1"/>
  <c r="G19" i="9" s="1"/>
  <c r="G132" i="6"/>
  <c r="G23" i="6" s="1"/>
  <c r="A47" i="9"/>
  <c r="A44" i="9"/>
  <c r="A45" i="9" s="1"/>
  <c r="A46" i="9" s="1"/>
  <c r="G69" i="9"/>
  <c r="G21" i="9" s="1"/>
  <c r="G69" i="7"/>
  <c r="G21" i="7" s="1"/>
  <c r="A67" i="9"/>
  <c r="A68" i="9" s="1"/>
  <c r="A63" i="7"/>
  <c r="A64" i="7" s="1"/>
  <c r="A65" i="7" s="1"/>
  <c r="A66" i="7" s="1"/>
  <c r="A67" i="7" s="1"/>
  <c r="A68" i="7" s="1"/>
  <c r="G89" i="6"/>
  <c r="G20" i="6" s="1"/>
  <c r="G48" i="7"/>
  <c r="G19" i="7" s="1"/>
  <c r="G19" i="8"/>
  <c r="G24" i="8" s="1"/>
  <c r="G22" i="6"/>
  <c r="G19" i="6"/>
  <c r="G97" i="6"/>
  <c r="G21" i="6" s="1"/>
  <c r="G56" i="7"/>
  <c r="G20" i="7" s="1"/>
  <c r="G57" i="9"/>
  <c r="G20" i="9" s="1"/>
  <c r="G22" i="9" l="1"/>
  <c r="G23" i="9" s="1"/>
  <c r="F23" i="11" s="1"/>
  <c r="G25" i="8"/>
  <c r="F22" i="11" s="1"/>
  <c r="G25" i="6"/>
  <c r="G26" i="6" s="1"/>
  <c r="F19" i="11" s="1"/>
  <c r="G22" i="7"/>
  <c r="G23" i="7" s="1"/>
  <c r="F21" i="11" s="1"/>
  <c r="A84" i="6" l="1"/>
  <c r="D105" i="2"/>
  <c r="A85" i="6" l="1"/>
  <c r="A86" i="6" s="1"/>
  <c r="A87" i="6" s="1"/>
  <c r="A88" i="6" s="1"/>
  <c r="G52" i="2"/>
  <c r="G32" i="4"/>
  <c r="G30" i="4"/>
  <c r="G26" i="4"/>
  <c r="A26" i="4"/>
  <c r="A27" i="4" s="1"/>
  <c r="A28" i="4" s="1"/>
  <c r="A29" i="4" s="1"/>
  <c r="A30" i="4" s="1"/>
  <c r="A31" i="4" s="1"/>
  <c r="A32" i="4" s="1"/>
  <c r="G25" i="4"/>
  <c r="B18" i="4"/>
  <c r="G82" i="2"/>
  <c r="G33" i="4" l="1"/>
  <c r="G18" i="4" s="1"/>
  <c r="G19" i="4" s="1"/>
  <c r="G65" i="2"/>
  <c r="G58" i="2"/>
  <c r="G66" i="2"/>
  <c r="G55" i="2"/>
  <c r="G62" i="2"/>
  <c r="G53" i="2"/>
  <c r="G59" i="2"/>
  <c r="G57" i="2"/>
  <c r="G60" i="2"/>
  <c r="G61" i="2"/>
  <c r="G63" i="2"/>
  <c r="G67" i="2"/>
  <c r="G124" i="2"/>
  <c r="G108" i="2"/>
  <c r="G106" i="2"/>
  <c r="B24" i="2"/>
  <c r="G125" i="2"/>
  <c r="A125" i="2"/>
  <c r="B22" i="2"/>
  <c r="G105" i="2"/>
  <c r="G104" i="2"/>
  <c r="G103" i="2"/>
  <c r="G44" i="2"/>
  <c r="G43" i="2"/>
  <c r="A103" i="2"/>
  <c r="A104" i="2" s="1"/>
  <c r="A105" i="2" s="1"/>
  <c r="G102" i="2"/>
  <c r="B21" i="2"/>
  <c r="G45" i="2"/>
  <c r="A74" i="2"/>
  <c r="A75" i="2" s="1"/>
  <c r="A76" i="2" s="1"/>
  <c r="A77" i="2" s="1"/>
  <c r="A78" i="2" s="1"/>
  <c r="A79" i="2" s="1"/>
  <c r="G97" i="2"/>
  <c r="G96" i="2"/>
  <c r="G92" i="2"/>
  <c r="A92" i="2"/>
  <c r="A93" i="2" s="1"/>
  <c r="A94" i="2" l="1"/>
  <c r="G109" i="2"/>
  <c r="G22" i="2" s="1"/>
  <c r="A80" i="2"/>
  <c r="A81" i="2" s="1"/>
  <c r="A82" i="2" s="1"/>
  <c r="A83" i="2" s="1"/>
  <c r="G132" i="2"/>
  <c r="G24" i="2" s="1"/>
  <c r="G79" i="2"/>
  <c r="G91" i="2"/>
  <c r="G41" i="2"/>
  <c r="G48" i="2" s="1"/>
  <c r="G18" i="2" s="1"/>
  <c r="A53" i="2"/>
  <c r="A54" i="2" s="1"/>
  <c r="A55" i="2" s="1"/>
  <c r="A56" i="2" s="1"/>
  <c r="G86" i="2"/>
  <c r="G75" i="2"/>
  <c r="A95" i="2" l="1"/>
  <c r="A96" i="2" s="1"/>
  <c r="A97" i="2" s="1"/>
  <c r="A57" i="2"/>
  <c r="A58" i="2" s="1"/>
  <c r="A59" i="2" s="1"/>
  <c r="A60" i="2" s="1"/>
  <c r="A61" i="2" s="1"/>
  <c r="A62" i="2" s="1"/>
  <c r="A63" i="2" s="1"/>
  <c r="A64" i="2" s="1"/>
  <c r="A65" i="2" s="1"/>
  <c r="G20" i="4"/>
  <c r="F20" i="11" s="1"/>
  <c r="A84" i="2"/>
  <c r="G98" i="2"/>
  <c r="G21" i="2" s="1"/>
  <c r="G74" i="2"/>
  <c r="G77" i="2"/>
  <c r="G68" i="2"/>
  <c r="G73" i="2"/>
  <c r="G78" i="2"/>
  <c r="G76" i="2"/>
  <c r="G83" i="2"/>
  <c r="G69" i="2" l="1"/>
  <c r="G19" i="2" s="1"/>
  <c r="A66" i="2"/>
  <c r="A67" i="2" s="1"/>
  <c r="A68" i="2" s="1"/>
  <c r="G87" i="2"/>
  <c r="G20" i="2" s="1"/>
  <c r="A85" i="2"/>
  <c r="A86" i="2" s="1"/>
  <c r="G25" i="2" l="1"/>
  <c r="G26" i="2" s="1"/>
  <c r="F18" i="11" s="1"/>
  <c r="F25" i="11" s="1"/>
</calcChain>
</file>

<file path=xl/sharedStrings.xml><?xml version="1.0" encoding="utf-8"?>
<sst xmlns="http://schemas.openxmlformats.org/spreadsheetml/2006/main" count="1195" uniqueCount="193">
  <si>
    <t>S.I.S. Brno spol. s r.o.</t>
  </si>
  <si>
    <t>Viniční  4349/82</t>
  </si>
  <si>
    <t>615 00 Brno - Židenice</t>
  </si>
  <si>
    <t>IČ: 46965611</t>
  </si>
  <si>
    <t>DIČ: CZ 46965611</t>
  </si>
  <si>
    <t>tel.: 548 213 071</t>
  </si>
  <si>
    <t>fax: 548 213 074</t>
  </si>
  <si>
    <t>Ústav analytické chemie AV ČR, v. v. i.</t>
  </si>
  <si>
    <t>Veveří 967/97, 602 00 Brno</t>
  </si>
  <si>
    <t>Pořadové číslo</t>
  </si>
  <si>
    <t>Text</t>
  </si>
  <si>
    <t>MJ</t>
  </si>
  <si>
    <t>Výměra</t>
  </si>
  <si>
    <t>Jednotková cena</t>
  </si>
  <si>
    <t xml:space="preserve">Celková </t>
  </si>
  <si>
    <t>Dodávka</t>
  </si>
  <si>
    <t>Montáž</t>
  </si>
  <si>
    <t>cena</t>
  </si>
  <si>
    <t>rekapitulace</t>
  </si>
  <si>
    <t>Kč</t>
  </si>
  <si>
    <t>A.</t>
  </si>
  <si>
    <t>B.</t>
  </si>
  <si>
    <t>CELKEM stavební práce bez DPH</t>
  </si>
  <si>
    <t>rozpis položek</t>
  </si>
  <si>
    <t>m</t>
  </si>
  <si>
    <t>ks</t>
  </si>
  <si>
    <t>kpl</t>
  </si>
  <si>
    <t>Drobný materiál</t>
  </si>
  <si>
    <t>Doprava</t>
  </si>
  <si>
    <t>OVRN</t>
  </si>
  <si>
    <t>Celková částka bez DPH</t>
  </si>
  <si>
    <t>Nový podhled OWA Deco Comet – kante/ edge 3 - 60x60x12</t>
  </si>
  <si>
    <r>
      <t>m</t>
    </r>
    <r>
      <rPr>
        <vertAlign val="superscript"/>
        <sz val="10"/>
        <rFont val="Arial CE"/>
        <charset val="238"/>
      </rPr>
      <t>2</t>
    </r>
  </si>
  <si>
    <t>Nový rastr včetně doplňků</t>
  </si>
  <si>
    <t>Drobný a pomocný materiál</t>
  </si>
  <si>
    <t>Revizní dvířka plast 300x 300 </t>
  </si>
  <si>
    <t>Nepředvídatelné práce, práce s ostatními profesi</t>
  </si>
  <si>
    <t>vypracoval: Ing. Skoupý David</t>
  </si>
  <si>
    <t>Doplnění podhledů, včetně svítidel, ostění a parapetů, výmalby a podlah</t>
  </si>
  <si>
    <t>Elektroinstalace celková částka bez DPH</t>
  </si>
  <si>
    <t>C.</t>
  </si>
  <si>
    <t>D.</t>
  </si>
  <si>
    <t>E.</t>
  </si>
  <si>
    <t>demontáž desek ostění</t>
  </si>
  <si>
    <t>zakrývání nábytku fólií a páskou maskovací</t>
  </si>
  <si>
    <t>demontáž stávajících parapetů</t>
  </si>
  <si>
    <t>F.</t>
  </si>
  <si>
    <t>D+M nových parapetů včetně mřížek</t>
  </si>
  <si>
    <t>m2</t>
  </si>
  <si>
    <t>Stržení stávajícího PVC</t>
  </si>
  <si>
    <t>Stěrka samonivelační  tl. 3 mm</t>
  </si>
  <si>
    <t>mb</t>
  </si>
  <si>
    <t>Sokl klasický 3x3 cm vč. montáže</t>
  </si>
  <si>
    <t>kpl.</t>
  </si>
  <si>
    <t>malba směsí tekutou - primalex  standard 2x</t>
  </si>
  <si>
    <t>OVRN   a doprava</t>
  </si>
  <si>
    <t>přípravné práce, akrylování  a drobný materiál</t>
  </si>
  <si>
    <t>Montáž nového podhledu a SDK zákrytů</t>
  </si>
  <si>
    <t>Parapety</t>
  </si>
  <si>
    <t>Elektroinstalační práce</t>
  </si>
  <si>
    <t>Podlahové PVC</t>
  </si>
  <si>
    <t>Výmalba</t>
  </si>
  <si>
    <t>dvoustranný obklad ostění se zateplením</t>
  </si>
  <si>
    <t>obklad čela podhledu</t>
  </si>
  <si>
    <t>předsazená příčka jednoduše opláštěná, bez. izolace</t>
  </si>
  <si>
    <t xml:space="preserve">Třístranný obklad </t>
  </si>
  <si>
    <t>demontáž dřevěného obkladu</t>
  </si>
  <si>
    <t>SDK podhled u okna</t>
  </si>
  <si>
    <t>Kabel cyky 3jx1,5mm2</t>
  </si>
  <si>
    <t>Kabel cyky 3jx2,5mm2</t>
  </si>
  <si>
    <t>Demontáž starých zářivkových svítidel,odpojení</t>
  </si>
  <si>
    <t>Vypínač swing</t>
  </si>
  <si>
    <t>Ku 68 do SDK</t>
  </si>
  <si>
    <t>Přesun materiálů</t>
  </si>
  <si>
    <t>Recyklační poplatek nová svítidla</t>
  </si>
  <si>
    <t>Ekologická likvidace starých svítidel</t>
  </si>
  <si>
    <t>Zásuvka dvojitá šikmá</t>
  </si>
  <si>
    <t>Slaboproud,demontáže a montáž,alarm,EPS</t>
  </si>
  <si>
    <t>Zapojení a úprava v rozvaděči</t>
  </si>
  <si>
    <t>Revizní zpráva</t>
  </si>
  <si>
    <t>Koordinace</t>
  </si>
  <si>
    <t>Plnění dle paragrafu 92a zak.č.235/2004Sb., o DPH - tedy s přenesenou daňovou povinností</t>
  </si>
  <si>
    <t>Nepředvídatelné práce, práce s ostatními profes.</t>
  </si>
  <si>
    <t>PVC EXTRA š 150</t>
  </si>
  <si>
    <t xml:space="preserve">Montáž PVC  včetně lepidla </t>
  </si>
  <si>
    <t>Svařování PVC  včetně šňůry (1x plocha)</t>
  </si>
  <si>
    <t>02/2020</t>
  </si>
  <si>
    <t>Nalepení odrazivé fólie za otopné těleso</t>
  </si>
  <si>
    <t>Oprava povrchů stěn a výmalba</t>
  </si>
  <si>
    <t>Doplnění stěny a ostění se zaizolováním a výmalba</t>
  </si>
  <si>
    <t>Doplnění zaizolování stěny a ostění oken, nové parapety</t>
  </si>
  <si>
    <t>Nové  podhledy, zaizolování stěny a ostění okna, nový parapet, výmalby a podlah</t>
  </si>
  <si>
    <t>SDK stěny u oken</t>
  </si>
  <si>
    <t>Bourací práce a demontáže</t>
  </si>
  <si>
    <t>Přemístění zařízení a vybavení</t>
  </si>
  <si>
    <t>Demontáž  závěsných polic</t>
  </si>
  <si>
    <t>Demontáž EPS a EZS ( koordinace s investorem)</t>
  </si>
  <si>
    <t>Demontáž konzol kamenné desky stolu na vážení</t>
  </si>
  <si>
    <t>Demontáž kamenné desky stolu na vážení</t>
  </si>
  <si>
    <t>Likvidace a skládkový poplatek za uložení odpadu</t>
  </si>
  <si>
    <t>odnos a odvoz demontovaných materiálů</t>
  </si>
  <si>
    <t>bourací práce a demontáže celkem bez DPH</t>
  </si>
  <si>
    <t>Lišta přechodová - dveře</t>
  </si>
  <si>
    <t>Lišta pro odskok odlahy pod oknem - jako sokl</t>
  </si>
  <si>
    <t>zakrývání  fólií a páskou maskovací</t>
  </si>
  <si>
    <t>G.</t>
  </si>
  <si>
    <t>Svítidlo zářivkové do rastrového podhledu,v.č.světelných trubicí</t>
  </si>
  <si>
    <t>Svítidlo zářivkové do rastrového podhledu, v.č.světelných trubicí s nouzovým osvětlením</t>
  </si>
  <si>
    <t>Demontáž elektroinstalace , odpojení v rozvaděči chodby</t>
  </si>
  <si>
    <t>Kancelář č. 33  4.NP</t>
  </si>
  <si>
    <t>Kancelář č. 38  4.NP</t>
  </si>
  <si>
    <t>Kancelář č. 8  3.NP</t>
  </si>
  <si>
    <t>Kancelář č. 44  2.NP</t>
  </si>
  <si>
    <t>Kancelář č. 9  2.NP</t>
  </si>
  <si>
    <t>Kancelář  č. 16   1.NP</t>
  </si>
  <si>
    <t>Demontáž  regálů a polic</t>
  </si>
  <si>
    <t>Demontáž SDK desek po obvodě místnosti</t>
  </si>
  <si>
    <t>Demontáž SDK desek stropu</t>
  </si>
  <si>
    <t>Přebroušení podkladu podlahy</t>
  </si>
  <si>
    <t>Likvidace a poplatek za uložení odpadu</t>
  </si>
  <si>
    <t>Likvidace a poplatek za uložení nebezpečného odpadu</t>
  </si>
  <si>
    <t>přípravné práce, stěrkování prasklin, akrylování  a drobný materiál</t>
  </si>
  <si>
    <t>demontáž otopného tělesa</t>
  </si>
  <si>
    <t>Přebroušení podkladu PODLAHY</t>
  </si>
  <si>
    <t>Zapěnění stávajících a nových prostupů konstrukcemi protipožární PIR pěnou</t>
  </si>
  <si>
    <t>Celkem úpravy topení bez DPH</t>
  </si>
  <si>
    <t>Zkrácení , zaslepení a změna  rozvodů</t>
  </si>
  <si>
    <t>H.</t>
  </si>
  <si>
    <t>Úprava topení</t>
  </si>
  <si>
    <t>Vypuštění a napuštění větve systému topení</t>
  </si>
  <si>
    <t>Demontáž žaluzie</t>
  </si>
  <si>
    <t>Zateplení stěny okna</t>
  </si>
  <si>
    <t>parotěsná fólie</t>
  </si>
  <si>
    <t>tepelná izolace tl. 80mm</t>
  </si>
  <si>
    <t>demontáž klimatizační jednotky, úprava a zaslepení rozvodů</t>
  </si>
  <si>
    <t>montáž klimatizační jednotky</t>
  </si>
  <si>
    <t>doplnění chladiva a odzkoušení funkcí</t>
  </si>
  <si>
    <t>odpojení a vypuštění chladiva z okruhu jednotky</t>
  </si>
  <si>
    <t>Demontáž  nábytku</t>
  </si>
  <si>
    <t>Klimatizace</t>
  </si>
  <si>
    <t>opravy vnitřních prostor 2020 - souhrn</t>
  </si>
  <si>
    <t>1.NP</t>
  </si>
  <si>
    <t>podlaží</t>
  </si>
  <si>
    <t>2.NP</t>
  </si>
  <si>
    <t>3.NP</t>
  </si>
  <si>
    <t>4.NP</t>
  </si>
  <si>
    <t>místnost č.16</t>
  </si>
  <si>
    <t>místnost č.17</t>
  </si>
  <si>
    <t>místnost č. 9</t>
  </si>
  <si>
    <t>místnost č. 44</t>
  </si>
  <si>
    <t>místnost č.8</t>
  </si>
  <si>
    <t>místnost č.33</t>
  </si>
  <si>
    <t>místnost č.38</t>
  </si>
  <si>
    <t>malba směsí tekutou - primalex  standard 2x, pouze mimo nábytek</t>
  </si>
  <si>
    <t>D+M nových parapetů za využití původních mřížek</t>
  </si>
  <si>
    <t>hod</t>
  </si>
  <si>
    <t>zapravení děr a prostupů v SDk</t>
  </si>
  <si>
    <t>Demontáž konzol závěsných polic</t>
  </si>
  <si>
    <t>Parapety , regál a a stůl</t>
  </si>
  <si>
    <t>očištění a nátěr konzol stolu pro váhy</t>
  </si>
  <si>
    <t>D+M nového otopného tělesa 200/600/1000</t>
  </si>
  <si>
    <t>D+M termohlavice</t>
  </si>
  <si>
    <t>přípravné práce,vytmelení prasklin a přebroušení</t>
  </si>
  <si>
    <t>stěrkování stěn, broušení  a akrylování  a drobný materiál</t>
  </si>
  <si>
    <t>Opravy omítek v nároží a koutech opravným tmelem</t>
  </si>
  <si>
    <t>Kancelář  č. 17  1.NP</t>
  </si>
  <si>
    <t>Nový podhled  SDK včetně rastru bez broušených spojů</t>
  </si>
  <si>
    <t>Nový viditelný rastr podhledu včetně doplňků</t>
  </si>
  <si>
    <t>předsazená příčka dvojitě opláštěná, bez. izolace</t>
  </si>
  <si>
    <t>tepelná izolace tl. 60mm</t>
  </si>
  <si>
    <t>Demontáž otopného tělesa</t>
  </si>
  <si>
    <t>Obklad čela podhledu</t>
  </si>
  <si>
    <t>Lešení pomocné</t>
  </si>
  <si>
    <t>Zakrývání nábytku fólií a páskou maskovací</t>
  </si>
  <si>
    <t>očištění a nátěr parapetního nosníku</t>
  </si>
  <si>
    <t>očištění a nátěr rozvodů topení</t>
  </si>
  <si>
    <t>Kabel UTP CAT6</t>
  </si>
  <si>
    <t>Slaboproud,demontáže a montáž,alarm,EPS, telefon</t>
  </si>
  <si>
    <t>Zásuvka LAN , telefon</t>
  </si>
  <si>
    <t>Zafóliování stávající jednotky klimatizace</t>
  </si>
  <si>
    <t>Demontáž SDK pláště</t>
  </si>
  <si>
    <t>osb</t>
  </si>
  <si>
    <t>D+M izolace tl.60mm</t>
  </si>
  <si>
    <t>vyztužení pláště SDK deskou OSB tl.12 pro zavěšení polic</t>
  </si>
  <si>
    <t>Nepředvídatelné práce, práce s ostatními profesemi</t>
  </si>
  <si>
    <t>zajistí</t>
  </si>
  <si>
    <t>investor</t>
  </si>
  <si>
    <t>doplnění distančních podložek na konzoly stolu - navařením ocel.uzavřeného profilu tl.60mm</t>
  </si>
  <si>
    <t>doplnění distančních podložek pro regál- navařením ocel.uzavřeného profilu tl.60mm</t>
  </si>
  <si>
    <t>Úklid místnosti včetně umytí okna</t>
  </si>
  <si>
    <t>Úklid místnosti včetně umytí obou oken</t>
  </si>
  <si>
    <t>dne 27.2.2020</t>
  </si>
  <si>
    <t>VÝKAZ VÝMĚR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</si>
</sst>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164" formatCode="#,##0.00&quot;.-&quot;"/>
    <numFmt numFmtId="165" formatCode="_-* #,##0.00&quot; Kč&quot;_-;\-* #,##0.00&quot; Kč&quot;_-;_-* \-??&quot; Kč&quot;_-;_-@_-"/>
    <numFmt numFmtId="166" formatCode="#,##0.\-&quot; Kč&quot;"/>
    <numFmt numFmtId="167" formatCode="_-* #,##0&quot; Kč&quot;_-;\-* #,##0&quot; Kč&quot;_-;_-* \-??&quot; Kč&quot;_-;_-@_-"/>
    <numFmt numFmtId="168" formatCode="_-* #,##0.0&quot; Kč&quot;_-;\-* #,##0.0&quot; Kč&quot;_-;_-* \-??&quot; Kč&quot;_-;_-@_-"/>
    <numFmt numFmtId="169" formatCode="0.0%"/>
  </numFmts>
  <fonts count="32" x14ac:knownFonts="1">
    <font>
      <sz val="11"/>
      <color theme="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1"/>
      <name val="Calibri"/>
      <family val="2"/>
      <charset val="238"/>
      <scheme val="minor"/>
    </font>
    <font>
      <sz val="10"/>
      <name val="Arial CE"/>
    </font>
    <font>
      <b/>
      <sz val="14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u/>
      <sz val="10"/>
      <name val="Arial"/>
      <family val="2"/>
      <charset val="238"/>
    </font>
    <font>
      <u/>
      <sz val="10"/>
      <name val="Arial"/>
      <family val="2"/>
      <charset val="238"/>
    </font>
    <font>
      <b/>
      <sz val="9"/>
      <name val="Arial CE"/>
      <family val="2"/>
      <charset val="238"/>
    </font>
    <font>
      <sz val="11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color indexed="8"/>
      <name val="Arial CE"/>
      <family val="2"/>
      <charset val="238"/>
    </font>
    <font>
      <sz val="10"/>
      <color indexed="8"/>
      <name val="Arial CE"/>
      <family val="2"/>
      <charset val="238"/>
    </font>
    <font>
      <b/>
      <sz val="11"/>
      <name val="Arial CE"/>
      <family val="2"/>
      <charset val="238"/>
    </font>
    <font>
      <sz val="10"/>
      <name val="Arial CE"/>
      <family val="2"/>
      <charset val="238"/>
    </font>
    <font>
      <b/>
      <sz val="11"/>
      <name val="Arial CE"/>
      <charset val="238"/>
    </font>
    <font>
      <b/>
      <sz val="10"/>
      <name val="Arial CE"/>
      <charset val="238"/>
    </font>
    <font>
      <sz val="10"/>
      <name val="Arial CE"/>
      <charset val="238"/>
    </font>
    <font>
      <vertAlign val="superscript"/>
      <sz val="10"/>
      <name val="Arial CE"/>
      <charset val="238"/>
    </font>
    <font>
      <b/>
      <sz val="18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i/>
      <sz val="8"/>
      <color theme="1"/>
      <name val="Calibri"/>
      <family val="2"/>
      <charset val="238"/>
      <scheme val="minor"/>
    </font>
    <font>
      <b/>
      <sz val="20"/>
      <color theme="1"/>
      <name val="Calibri"/>
      <family val="2"/>
      <charset val="238"/>
      <scheme val="minor"/>
    </font>
    <font>
      <b/>
      <sz val="10"/>
      <color theme="1"/>
      <name val="Arial"/>
      <family val="2"/>
      <charset val="238"/>
    </font>
    <font>
      <b/>
      <sz val="10"/>
      <color rgb="FFFFFF00"/>
      <name val="Arial CE"/>
      <family val="2"/>
      <charset val="238"/>
    </font>
    <font>
      <sz val="11"/>
      <color rgb="FFFFFF00"/>
      <name val="Calibri"/>
      <family val="2"/>
      <charset val="238"/>
      <scheme val="minor"/>
    </font>
    <font>
      <b/>
      <sz val="10"/>
      <color rgb="FFFFFF00"/>
      <name val="Arial"/>
      <family val="2"/>
      <charset val="238"/>
    </font>
    <font>
      <sz val="14"/>
      <color theme="1"/>
      <name val="Calibri"/>
      <family val="2"/>
      <charset val="238"/>
      <scheme val="minor"/>
    </font>
    <font>
      <sz val="14"/>
      <color rgb="FFFFFF00"/>
      <name val="Calibri"/>
      <family val="2"/>
      <charset val="238"/>
      <scheme val="minor"/>
    </font>
  </fonts>
  <fills count="25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22"/>
      </patternFill>
    </fill>
    <fill>
      <patternFill patternType="solid">
        <fgColor theme="2" tint="-0.249977111117893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5" tint="0.59999389629810485"/>
        <bgColor indexed="22"/>
      </patternFill>
    </fill>
    <fill>
      <patternFill patternType="solid">
        <fgColor theme="2" tint="-0.249977111117893"/>
        <bgColor indexed="31"/>
      </patternFill>
    </fill>
    <fill>
      <patternFill patternType="solid">
        <fgColor theme="9" tint="0.79998168889431442"/>
        <bgColor indexed="31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theme="6" tint="0.79998168889431442"/>
        <bgColor indexed="31"/>
      </patternFill>
    </fill>
    <fill>
      <patternFill patternType="solid">
        <fgColor theme="4" tint="0.79998168889431442"/>
        <bgColor indexed="31"/>
      </patternFill>
    </fill>
    <fill>
      <patternFill patternType="solid">
        <fgColor theme="7" tint="0.59999389629810485"/>
        <bgColor indexed="31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theme="0" tint="-0.14999847407452621"/>
        <bgColor indexed="31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31"/>
      </patternFill>
    </fill>
    <fill>
      <patternFill patternType="solid">
        <fgColor rgb="FF92D05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5" tint="0.79998168889431442"/>
        <bgColor indexed="31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1" tint="0.34998626667073579"/>
        <bgColor indexed="64"/>
      </patternFill>
    </fill>
  </fills>
  <borders count="7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medium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thin">
        <color indexed="8"/>
      </right>
      <top style="medium">
        <color indexed="8"/>
      </top>
      <bottom/>
      <diagonal/>
    </border>
    <border>
      <left style="thin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medium">
        <color indexed="8"/>
      </right>
      <top style="medium">
        <color indexed="8"/>
      </top>
      <bottom/>
      <diagonal/>
    </border>
    <border>
      <left style="medium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thin">
        <color indexed="8"/>
      </right>
      <top/>
      <bottom style="medium">
        <color indexed="8"/>
      </bottom>
      <diagonal/>
    </border>
    <border>
      <left style="thin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medium">
        <color indexed="8"/>
      </right>
      <top/>
      <bottom style="medium">
        <color indexed="8"/>
      </bottom>
      <diagonal/>
    </border>
    <border>
      <left style="medium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medium">
        <color indexed="8"/>
      </right>
      <top/>
      <bottom/>
      <diagonal/>
    </border>
    <border>
      <left style="medium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medium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thin">
        <color indexed="8"/>
      </right>
      <top/>
      <bottom style="hair">
        <color indexed="8"/>
      </bottom>
      <diagonal/>
    </border>
    <border>
      <left style="thin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8"/>
      </right>
      <top/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thin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medium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thin">
        <color indexed="8"/>
      </right>
      <top style="hair">
        <color indexed="8"/>
      </top>
      <bottom/>
      <diagonal/>
    </border>
    <border>
      <left style="thin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8"/>
      </left>
      <right style="medium">
        <color indexed="8"/>
      </right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medium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medium">
        <color indexed="64"/>
      </top>
      <bottom/>
      <diagonal/>
    </border>
    <border>
      <left style="medium">
        <color indexed="64"/>
      </left>
      <right style="thin">
        <color indexed="8"/>
      </right>
      <top/>
      <bottom style="medium">
        <color indexed="8"/>
      </bottom>
      <diagonal/>
    </border>
    <border>
      <left style="medium">
        <color indexed="64"/>
      </left>
      <right style="thin">
        <color indexed="8"/>
      </right>
      <top/>
      <bottom/>
      <diagonal/>
    </border>
    <border>
      <left style="medium">
        <color indexed="64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 style="thin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hair">
        <color indexed="8"/>
      </bottom>
      <diagonal/>
    </border>
    <border>
      <left style="medium">
        <color indexed="64"/>
      </left>
      <right style="thin">
        <color indexed="8"/>
      </right>
      <top style="hair">
        <color indexed="8"/>
      </top>
      <bottom style="medium">
        <color indexed="64"/>
      </bottom>
      <diagonal/>
    </border>
    <border>
      <left style="thin">
        <color indexed="8"/>
      </left>
      <right/>
      <top style="medium">
        <color indexed="64"/>
      </top>
      <bottom/>
      <diagonal/>
    </border>
    <border>
      <left style="thin">
        <color indexed="8"/>
      </left>
      <right/>
      <top/>
      <bottom style="medium">
        <color indexed="8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 style="thin">
        <color indexed="8"/>
      </top>
      <bottom style="hair">
        <color indexed="8"/>
      </bottom>
      <diagonal/>
    </border>
    <border>
      <left style="thin">
        <color indexed="8"/>
      </left>
      <right/>
      <top style="hair">
        <color indexed="8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8"/>
      </bottom>
      <diagonal/>
    </border>
    <border>
      <left/>
      <right style="medium">
        <color indexed="64"/>
      </right>
      <top style="medium">
        <color indexed="8"/>
      </top>
      <bottom/>
      <diagonal/>
    </border>
    <border>
      <left/>
      <right style="medium">
        <color indexed="64"/>
      </right>
      <top style="thin">
        <color indexed="8"/>
      </top>
      <bottom style="thin">
        <color indexed="8"/>
      </bottom>
      <diagonal/>
    </border>
    <border>
      <left/>
      <right style="medium">
        <color indexed="64"/>
      </right>
      <top style="thin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 style="hair">
        <color indexed="8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medium">
        <color indexed="8"/>
      </bottom>
      <diagonal/>
    </border>
    <border>
      <left/>
      <right/>
      <top style="medium">
        <color indexed="8"/>
      </top>
      <bottom/>
      <diagonal/>
    </border>
    <border>
      <left/>
      <right/>
      <top style="thin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medium">
        <color indexed="64"/>
      </bottom>
      <diagonal/>
    </border>
    <border>
      <left style="thin">
        <color indexed="8"/>
      </left>
      <right style="thin">
        <color indexed="8"/>
      </right>
      <top style="medium">
        <color indexed="64"/>
      </top>
      <bottom/>
      <diagonal/>
    </border>
    <border>
      <left style="thin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8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 style="medium">
        <color indexed="64"/>
      </top>
      <bottom/>
      <diagonal/>
    </border>
    <border>
      <left style="medium">
        <color indexed="8"/>
      </left>
      <right style="medium">
        <color indexed="64"/>
      </right>
      <top/>
      <bottom style="medium">
        <color indexed="8"/>
      </bottom>
      <diagonal/>
    </border>
    <border>
      <left style="medium">
        <color indexed="8"/>
      </left>
      <right style="medium">
        <color indexed="64"/>
      </right>
      <top style="medium">
        <color indexed="8"/>
      </top>
      <bottom/>
      <diagonal/>
    </border>
    <border>
      <left style="medium">
        <color indexed="8"/>
      </left>
      <right style="medium">
        <color indexed="64"/>
      </right>
      <top style="thin">
        <color indexed="8"/>
      </top>
      <bottom style="thin">
        <color indexed="8"/>
      </bottom>
      <diagonal/>
    </border>
    <border>
      <left style="medium">
        <color indexed="64"/>
      </left>
      <right style="thin">
        <color indexed="8"/>
      </right>
      <top/>
      <bottom style="hair">
        <color indexed="8"/>
      </bottom>
      <diagonal/>
    </border>
    <border>
      <left style="medium">
        <color indexed="8"/>
      </left>
      <right style="medium">
        <color indexed="64"/>
      </right>
      <top/>
      <bottom style="hair">
        <color indexed="8"/>
      </bottom>
      <diagonal/>
    </border>
    <border>
      <left style="medium">
        <color indexed="8"/>
      </left>
      <right style="medium">
        <color indexed="64"/>
      </right>
      <top style="hair">
        <color indexed="8"/>
      </top>
      <bottom style="hair">
        <color indexed="8"/>
      </bottom>
      <diagonal/>
    </border>
    <border>
      <left/>
      <right style="medium">
        <color indexed="64"/>
      </right>
      <top/>
      <bottom/>
      <diagonal/>
    </border>
  </borders>
  <cellStyleXfs count="3">
    <xf numFmtId="0" fontId="0" fillId="0" borderId="0"/>
    <xf numFmtId="0" fontId="4" fillId="0" borderId="0"/>
    <xf numFmtId="9" fontId="23" fillId="0" borderId="0" applyFont="0" applyFill="0" applyBorder="0" applyAlignment="0" applyProtection="0"/>
  </cellStyleXfs>
  <cellXfs count="330">
    <xf numFmtId="0" fontId="0" fillId="0" borderId="0" xfId="0"/>
    <xf numFmtId="0" fontId="0" fillId="0" borderId="0" xfId="0" applyAlignment="1">
      <alignment horizontal="center" vertical="center"/>
    </xf>
    <xf numFmtId="0" fontId="1" fillId="0" borderId="0" xfId="0" applyNumberFormat="1" applyFont="1" applyFill="1" applyBorder="1" applyAlignment="1" applyProtection="1">
      <alignment vertical="top"/>
    </xf>
    <xf numFmtId="0" fontId="2" fillId="0" borderId="0" xfId="0" applyNumberFormat="1" applyFont="1" applyFill="1" applyBorder="1" applyAlignment="1" applyProtection="1">
      <alignment vertical="top"/>
    </xf>
    <xf numFmtId="0" fontId="3" fillId="0" borderId="0" xfId="0" applyNumberFormat="1" applyFont="1" applyFill="1" applyBorder="1" applyAlignment="1" applyProtection="1">
      <alignment horizontal="right" vertical="top"/>
    </xf>
    <xf numFmtId="0" fontId="4" fillId="0" borderId="0" xfId="1"/>
    <xf numFmtId="0" fontId="5" fillId="0" borderId="0" xfId="0" applyNumberFormat="1" applyFont="1" applyFill="1" applyBorder="1" applyAlignment="1" applyProtection="1">
      <alignment horizontal="left" vertical="top" indent="1"/>
    </xf>
    <xf numFmtId="0" fontId="1" fillId="0" borderId="0" xfId="0" applyNumberFormat="1" applyFont="1" applyFill="1" applyBorder="1" applyAlignment="1" applyProtection="1">
      <alignment horizontal="right"/>
    </xf>
    <xf numFmtId="0" fontId="1" fillId="0" borderId="0" xfId="0" applyNumberFormat="1" applyFont="1" applyFill="1" applyBorder="1" applyAlignment="1" applyProtection="1">
      <alignment horizontal="left" vertical="top" indent="1"/>
    </xf>
    <xf numFmtId="0" fontId="7" fillId="0" borderId="0" xfId="0" applyNumberFormat="1" applyFont="1" applyFill="1" applyBorder="1" applyAlignment="1" applyProtection="1">
      <alignment horizontal="left" indent="1"/>
    </xf>
    <xf numFmtId="0" fontId="1" fillId="0" borderId="0" xfId="0" applyNumberFormat="1" applyFont="1" applyFill="1" applyBorder="1" applyAlignment="1" applyProtection="1">
      <alignment horizontal="left" indent="1"/>
    </xf>
    <xf numFmtId="49" fontId="3" fillId="0" borderId="0" xfId="0" applyNumberFormat="1" applyFont="1" applyFill="1" applyBorder="1" applyAlignment="1" applyProtection="1">
      <alignment horizontal="right" vertical="top"/>
    </xf>
    <xf numFmtId="0" fontId="1" fillId="0" borderId="1" xfId="0" applyNumberFormat="1" applyFont="1" applyFill="1" applyBorder="1" applyAlignment="1" applyProtection="1">
      <alignment horizontal="left" indent="1"/>
    </xf>
    <xf numFmtId="0" fontId="1" fillId="0" borderId="1" xfId="0" applyNumberFormat="1" applyFont="1" applyFill="1" applyBorder="1" applyAlignment="1" applyProtection="1">
      <alignment vertical="top"/>
    </xf>
    <xf numFmtId="0" fontId="2" fillId="0" borderId="1" xfId="0" applyNumberFormat="1" applyFont="1" applyFill="1" applyBorder="1" applyAlignment="1" applyProtection="1">
      <alignment vertical="top"/>
    </xf>
    <xf numFmtId="0" fontId="2" fillId="0" borderId="0" xfId="1" applyFont="1"/>
    <xf numFmtId="0" fontId="8" fillId="0" borderId="0" xfId="1" applyFont="1" applyAlignment="1">
      <alignment horizontal="centerContinuous"/>
    </xf>
    <xf numFmtId="0" fontId="9" fillId="0" borderId="0" xfId="1" applyFont="1" applyAlignment="1">
      <alignment horizontal="centerContinuous"/>
    </xf>
    <xf numFmtId="0" fontId="9" fillId="0" borderId="0" xfId="1" applyFont="1" applyAlignment="1">
      <alignment horizontal="right"/>
    </xf>
    <xf numFmtId="0" fontId="10" fillId="0" borderId="2" xfId="0" applyFont="1" applyFill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164" fontId="10" fillId="0" borderId="5" xfId="0" applyNumberFormat="1" applyFont="1" applyBorder="1" applyAlignment="1">
      <alignment horizontal="center" vertical="center" wrapText="1"/>
    </xf>
    <xf numFmtId="0" fontId="10" fillId="0" borderId="5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11" fillId="0" borderId="6" xfId="0" applyFont="1" applyFill="1" applyBorder="1" applyAlignment="1">
      <alignment vertical="center"/>
    </xf>
    <xf numFmtId="0" fontId="11" fillId="0" borderId="7" xfId="0" applyFont="1" applyBorder="1" applyAlignment="1">
      <alignment vertical="center"/>
    </xf>
    <xf numFmtId="0" fontId="11" fillId="0" borderId="7" xfId="0" applyFont="1" applyBorder="1" applyAlignment="1">
      <alignment horizontal="center" vertical="center"/>
    </xf>
    <xf numFmtId="4" fontId="11" fillId="0" borderId="8" xfId="0" applyNumberFormat="1" applyFont="1" applyBorder="1" applyAlignment="1">
      <alignment horizontal="center" vertical="center"/>
    </xf>
    <xf numFmtId="164" fontId="12" fillId="0" borderId="9" xfId="0" applyNumberFormat="1" applyFont="1" applyBorder="1" applyAlignment="1">
      <alignment horizontal="center" vertical="center"/>
    </xf>
    <xf numFmtId="0" fontId="12" fillId="0" borderId="9" xfId="0" applyFont="1" applyBorder="1" applyAlignment="1">
      <alignment horizontal="center" vertical="center"/>
    </xf>
    <xf numFmtId="0" fontId="0" fillId="0" borderId="0" xfId="0" applyAlignment="1">
      <alignment vertical="center"/>
    </xf>
    <xf numFmtId="0" fontId="0" fillId="0" borderId="10" xfId="0" applyFill="1" applyBorder="1" applyAlignment="1">
      <alignment vertical="center"/>
    </xf>
    <xf numFmtId="0" fontId="0" fillId="0" borderId="11" xfId="0" applyBorder="1" applyAlignment="1">
      <alignment horizontal="center" vertical="center"/>
    </xf>
    <xf numFmtId="4" fontId="0" fillId="0" borderId="12" xfId="0" applyNumberFormat="1" applyBorder="1" applyAlignment="1">
      <alignment horizontal="center" vertical="center"/>
    </xf>
    <xf numFmtId="164" fontId="0" fillId="0" borderId="5" xfId="0" applyNumberFormat="1" applyBorder="1" applyAlignment="1">
      <alignment horizontal="right" vertical="center"/>
    </xf>
    <xf numFmtId="0" fontId="0" fillId="0" borderId="5" xfId="0" applyBorder="1" applyAlignment="1">
      <alignment vertical="center"/>
    </xf>
    <xf numFmtId="0" fontId="0" fillId="3" borderId="13" xfId="0" applyFill="1" applyBorder="1" applyAlignment="1">
      <alignment vertical="center"/>
    </xf>
    <xf numFmtId="0" fontId="13" fillId="3" borderId="14" xfId="0" applyFont="1" applyFill="1" applyBorder="1" applyAlignment="1">
      <alignment vertical="center"/>
    </xf>
    <xf numFmtId="0" fontId="0" fillId="3" borderId="14" xfId="0" applyFill="1" applyBorder="1" applyAlignment="1">
      <alignment horizontal="center" vertical="center"/>
    </xf>
    <xf numFmtId="4" fontId="0" fillId="3" borderId="15" xfId="0" applyNumberFormat="1" applyFill="1" applyBorder="1" applyAlignment="1">
      <alignment horizontal="center" vertical="center"/>
    </xf>
    <xf numFmtId="164" fontId="14" fillId="3" borderId="16" xfId="0" applyNumberFormat="1" applyFont="1" applyFill="1" applyBorder="1" applyAlignment="1">
      <alignment horizontal="center" vertical="center"/>
    </xf>
    <xf numFmtId="0" fontId="12" fillId="3" borderId="16" xfId="0" applyFont="1" applyFill="1" applyBorder="1" applyAlignment="1">
      <alignment horizontal="center" vertical="center"/>
    </xf>
    <xf numFmtId="0" fontId="12" fillId="4" borderId="17" xfId="0" applyFont="1" applyFill="1" applyBorder="1" applyAlignment="1">
      <alignment horizontal="center" vertical="center"/>
    </xf>
    <xf numFmtId="0" fontId="0" fillId="4" borderId="0" xfId="0" applyFont="1" applyFill="1" applyBorder="1" applyAlignment="1">
      <alignment horizontal="left" vertical="center"/>
    </xf>
    <xf numFmtId="0" fontId="0" fillId="4" borderId="18" xfId="0" applyFill="1" applyBorder="1" applyAlignment="1">
      <alignment horizontal="center" vertical="center"/>
    </xf>
    <xf numFmtId="4" fontId="0" fillId="4" borderId="19" xfId="0" applyNumberFormat="1" applyFill="1" applyBorder="1" applyAlignment="1">
      <alignment horizontal="center" vertical="center"/>
    </xf>
    <xf numFmtId="165" fontId="15" fillId="4" borderId="20" xfId="0" applyNumberFormat="1" applyFont="1" applyFill="1" applyBorder="1" applyAlignment="1">
      <alignment horizontal="right" vertical="center"/>
    </xf>
    <xf numFmtId="166" fontId="12" fillId="4" borderId="20" xfId="0" applyNumberFormat="1" applyFont="1" applyFill="1" applyBorder="1" applyAlignment="1">
      <alignment vertical="center"/>
    </xf>
    <xf numFmtId="0" fontId="12" fillId="5" borderId="21" xfId="0" applyFont="1" applyFill="1" applyBorder="1" applyAlignment="1">
      <alignment horizontal="center" vertical="center"/>
    </xf>
    <xf numFmtId="0" fontId="0" fillId="5" borderId="22" xfId="0" applyFont="1" applyFill="1" applyBorder="1" applyAlignment="1">
      <alignment vertical="center"/>
    </xf>
    <xf numFmtId="0" fontId="0" fillId="5" borderId="22" xfId="0" applyFill="1" applyBorder="1" applyAlignment="1">
      <alignment horizontal="center" vertical="center"/>
    </xf>
    <xf numFmtId="4" fontId="0" fillId="5" borderId="23" xfId="0" applyNumberFormat="1" applyFill="1" applyBorder="1" applyAlignment="1">
      <alignment horizontal="center" vertical="center"/>
    </xf>
    <xf numFmtId="165" fontId="15" fillId="5" borderId="24" xfId="0" applyNumberFormat="1" applyFont="1" applyFill="1" applyBorder="1" applyAlignment="1">
      <alignment horizontal="right" vertical="center"/>
    </xf>
    <xf numFmtId="166" fontId="12" fillId="5" borderId="24" xfId="0" applyNumberFormat="1" applyFont="1" applyFill="1" applyBorder="1" applyAlignment="1">
      <alignment vertical="center"/>
    </xf>
    <xf numFmtId="0" fontId="12" fillId="6" borderId="29" xfId="0" applyFont="1" applyFill="1" applyBorder="1" applyAlignment="1">
      <alignment horizontal="center" vertical="center"/>
    </xf>
    <xf numFmtId="0" fontId="16" fillId="6" borderId="30" xfId="0" applyFont="1" applyFill="1" applyBorder="1" applyAlignment="1">
      <alignment vertical="center"/>
    </xf>
    <xf numFmtId="0" fontId="17" fillId="6" borderId="30" xfId="0" applyFont="1" applyFill="1" applyBorder="1" applyAlignment="1">
      <alignment horizontal="center" vertical="center"/>
    </xf>
    <xf numFmtId="4" fontId="17" fillId="6" borderId="30" xfId="0" applyNumberFormat="1" applyFont="1" applyFill="1" applyBorder="1" applyAlignment="1">
      <alignment horizontal="center" vertical="center"/>
    </xf>
    <xf numFmtId="165" fontId="17" fillId="6" borderId="30" xfId="0" applyNumberFormat="1" applyFont="1" applyFill="1" applyBorder="1" applyAlignment="1">
      <alignment horizontal="right" vertical="center"/>
    </xf>
    <xf numFmtId="166" fontId="16" fillId="6" borderId="30" xfId="0" applyNumberFormat="1" applyFont="1" applyFill="1" applyBorder="1" applyAlignment="1">
      <alignment vertical="center"/>
    </xf>
    <xf numFmtId="166" fontId="16" fillId="6" borderId="31" xfId="0" applyNumberFormat="1" applyFont="1" applyFill="1" applyBorder="1" applyAlignment="1">
      <alignment vertical="center"/>
    </xf>
    <xf numFmtId="0" fontId="0" fillId="0" borderId="32" xfId="0" applyFill="1" applyBorder="1" applyAlignment="1">
      <alignment horizontal="center" vertical="center"/>
    </xf>
    <xf numFmtId="0" fontId="0" fillId="0" borderId="32" xfId="0" applyBorder="1" applyAlignment="1"/>
    <xf numFmtId="0" fontId="0" fillId="0" borderId="32" xfId="0" applyBorder="1" applyAlignment="1">
      <alignment horizontal="center" vertical="center"/>
    </xf>
    <xf numFmtId="4" fontId="0" fillId="0" borderId="32" xfId="0" applyNumberFormat="1" applyBorder="1" applyAlignment="1">
      <alignment horizontal="center" vertical="center"/>
    </xf>
    <xf numFmtId="165" fontId="15" fillId="0" borderId="32" xfId="0" applyNumberFormat="1" applyFont="1" applyBorder="1" applyAlignment="1">
      <alignment horizontal="right" vertical="center"/>
    </xf>
    <xf numFmtId="165" fontId="0" fillId="0" borderId="32" xfId="0" applyNumberFormat="1" applyBorder="1" applyAlignment="1">
      <alignment vertical="center"/>
    </xf>
    <xf numFmtId="0" fontId="12" fillId="7" borderId="13" xfId="0" applyFont="1" applyFill="1" applyBorder="1" applyAlignment="1">
      <alignment horizontal="center" vertical="center"/>
    </xf>
    <xf numFmtId="0" fontId="0" fillId="0" borderId="0" xfId="0" applyFill="1" applyAlignment="1">
      <alignment vertical="center"/>
    </xf>
    <xf numFmtId="1" fontId="0" fillId="0" borderId="21" xfId="0" applyNumberFormat="1" applyFill="1" applyBorder="1" applyAlignment="1">
      <alignment horizontal="center" vertical="center"/>
    </xf>
    <xf numFmtId="0" fontId="0" fillId="0" borderId="26" xfId="0" applyFill="1" applyBorder="1" applyAlignment="1">
      <alignment vertical="center" wrapText="1"/>
    </xf>
    <xf numFmtId="0" fontId="0" fillId="0" borderId="26" xfId="0" applyFill="1" applyBorder="1" applyAlignment="1">
      <alignment horizontal="center" vertical="center" wrapText="1"/>
    </xf>
    <xf numFmtId="0" fontId="0" fillId="0" borderId="27" xfId="0" applyNumberFormat="1" applyFill="1" applyBorder="1" applyAlignment="1">
      <alignment horizontal="center" vertical="center" wrapText="1"/>
    </xf>
    <xf numFmtId="167" fontId="0" fillId="0" borderId="24" xfId="0" applyNumberFormat="1" applyFill="1" applyBorder="1" applyAlignment="1" applyProtection="1">
      <alignment horizontal="right" vertical="center" wrapText="1"/>
      <protection locked="0"/>
    </xf>
    <xf numFmtId="167" fontId="0" fillId="0" borderId="24" xfId="0" applyNumberFormat="1" applyFill="1" applyBorder="1" applyAlignment="1">
      <alignment vertical="center" wrapText="1"/>
    </xf>
    <xf numFmtId="1" fontId="0" fillId="0" borderId="21" xfId="0" applyNumberFormat="1" applyFont="1" applyFill="1" applyBorder="1" applyAlignment="1">
      <alignment horizontal="center" vertical="center"/>
    </xf>
    <xf numFmtId="0" fontId="0" fillId="0" borderId="27" xfId="0" applyNumberFormat="1" applyFont="1" applyFill="1" applyBorder="1" applyAlignment="1">
      <alignment horizontal="center" vertical="center" wrapText="1"/>
    </xf>
    <xf numFmtId="0" fontId="0" fillId="0" borderId="22" xfId="0" applyFill="1" applyBorder="1" applyAlignment="1">
      <alignment horizontal="center" vertical="center" wrapText="1"/>
    </xf>
    <xf numFmtId="1" fontId="0" fillId="0" borderId="25" xfId="0" applyNumberFormat="1" applyFont="1" applyFill="1" applyBorder="1" applyAlignment="1">
      <alignment horizontal="center" vertical="center"/>
    </xf>
    <xf numFmtId="165" fontId="0" fillId="0" borderId="28" xfId="0" applyNumberFormat="1" applyFill="1" applyBorder="1" applyAlignment="1" applyProtection="1">
      <alignment horizontal="right" vertical="center" wrapText="1"/>
      <protection locked="0"/>
    </xf>
    <xf numFmtId="0" fontId="0" fillId="4" borderId="29" xfId="0" applyFont="1" applyFill="1" applyBorder="1" applyAlignment="1">
      <alignment horizontal="center" vertical="center"/>
    </xf>
    <xf numFmtId="0" fontId="19" fillId="4" borderId="30" xfId="0" applyFont="1" applyFill="1" applyBorder="1" applyAlignment="1">
      <alignment vertical="center" wrapText="1"/>
    </xf>
    <xf numFmtId="0" fontId="0" fillId="4" borderId="30" xfId="0" applyFill="1" applyBorder="1" applyAlignment="1">
      <alignment horizontal="center" vertical="center" wrapText="1"/>
    </xf>
    <xf numFmtId="0" fontId="0" fillId="4" borderId="30" xfId="0" applyNumberFormat="1" applyFill="1" applyBorder="1" applyAlignment="1">
      <alignment horizontal="center" vertical="center" wrapText="1"/>
    </xf>
    <xf numFmtId="166" fontId="19" fillId="4" borderId="30" xfId="0" applyNumberFormat="1" applyFont="1" applyFill="1" applyBorder="1" applyAlignment="1">
      <alignment vertical="center" wrapText="1"/>
    </xf>
    <xf numFmtId="166" fontId="19" fillId="4" borderId="31" xfId="0" applyNumberFormat="1" applyFont="1" applyFill="1" applyBorder="1" applyAlignment="1">
      <alignment vertical="center" wrapText="1"/>
    </xf>
    <xf numFmtId="0" fontId="0" fillId="0" borderId="0" xfId="0" applyFill="1" applyBorder="1" applyAlignment="1">
      <alignment vertical="center"/>
    </xf>
    <xf numFmtId="0" fontId="0" fillId="0" borderId="0" xfId="0" applyBorder="1" applyAlignment="1">
      <alignment vertical="center"/>
    </xf>
    <xf numFmtId="0" fontId="0" fillId="0" borderId="0" xfId="0" applyBorder="1" applyAlignment="1">
      <alignment horizontal="center" vertical="center"/>
    </xf>
    <xf numFmtId="4" fontId="0" fillId="0" borderId="0" xfId="0" applyNumberFormat="1" applyBorder="1" applyAlignment="1">
      <alignment horizontal="center" vertical="center"/>
    </xf>
    <xf numFmtId="164" fontId="0" fillId="0" borderId="0" xfId="0" applyNumberFormat="1" applyBorder="1" applyAlignment="1">
      <alignment horizontal="right" vertical="center"/>
    </xf>
    <xf numFmtId="166" fontId="0" fillId="0" borderId="0" xfId="0" applyNumberFormat="1" applyFill="1" applyBorder="1" applyAlignment="1">
      <alignment vertical="center" wrapText="1"/>
    </xf>
    <xf numFmtId="0" fontId="12" fillId="8" borderId="13" xfId="0" applyFont="1" applyFill="1" applyBorder="1" applyAlignment="1">
      <alignment horizontal="center" vertical="center"/>
    </xf>
    <xf numFmtId="0" fontId="0" fillId="5" borderId="29" xfId="0" applyFont="1" applyFill="1" applyBorder="1" applyAlignment="1">
      <alignment horizontal="center" vertical="center"/>
    </xf>
    <xf numFmtId="0" fontId="19" fillId="5" borderId="30" xfId="0" applyFont="1" applyFill="1" applyBorder="1" applyAlignment="1">
      <alignment vertical="center" wrapText="1"/>
    </xf>
    <xf numFmtId="0" fontId="0" fillId="5" borderId="30" xfId="0" applyFill="1" applyBorder="1" applyAlignment="1">
      <alignment horizontal="center" vertical="center" wrapText="1"/>
    </xf>
    <xf numFmtId="0" fontId="0" fillId="5" borderId="30" xfId="0" applyNumberFormat="1" applyFill="1" applyBorder="1" applyAlignment="1">
      <alignment horizontal="center" vertical="center" wrapText="1"/>
    </xf>
    <xf numFmtId="166" fontId="19" fillId="5" borderId="30" xfId="0" applyNumberFormat="1" applyFont="1" applyFill="1" applyBorder="1" applyAlignment="1">
      <alignment vertical="center" wrapText="1"/>
    </xf>
    <xf numFmtId="166" fontId="19" fillId="5" borderId="31" xfId="0" applyNumberFormat="1" applyFont="1" applyFill="1" applyBorder="1" applyAlignment="1">
      <alignment vertical="center" wrapText="1"/>
    </xf>
    <xf numFmtId="167" fontId="20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20" fillId="0" borderId="27" xfId="0" applyNumberFormat="1" applyFont="1" applyFill="1" applyBorder="1" applyAlignment="1">
      <alignment horizontal="center" vertical="center" wrapText="1"/>
    </xf>
    <xf numFmtId="167" fontId="0" fillId="0" borderId="24" xfId="0" applyNumberFormat="1" applyFont="1" applyFill="1" applyBorder="1" applyAlignment="1" applyProtection="1">
      <alignment horizontal="right" vertical="center" wrapText="1"/>
      <protection locked="0"/>
    </xf>
    <xf numFmtId="0" fontId="12" fillId="12" borderId="13" xfId="0" applyFont="1" applyFill="1" applyBorder="1" applyAlignment="1">
      <alignment horizontal="center" vertical="center"/>
    </xf>
    <xf numFmtId="0" fontId="0" fillId="2" borderId="29" xfId="0" applyFont="1" applyFill="1" applyBorder="1" applyAlignment="1">
      <alignment horizontal="center" vertical="center"/>
    </xf>
    <xf numFmtId="0" fontId="19" fillId="2" borderId="30" xfId="0" applyFont="1" applyFill="1" applyBorder="1" applyAlignment="1">
      <alignment vertical="center" wrapText="1"/>
    </xf>
    <xf numFmtId="0" fontId="0" fillId="2" borderId="30" xfId="0" applyFill="1" applyBorder="1" applyAlignment="1">
      <alignment horizontal="center" vertical="center" wrapText="1"/>
    </xf>
    <xf numFmtId="0" fontId="0" fillId="2" borderId="30" xfId="0" applyNumberFormat="1" applyFill="1" applyBorder="1" applyAlignment="1">
      <alignment horizontal="center" vertical="center" wrapText="1"/>
    </xf>
    <xf numFmtId="166" fontId="19" fillId="2" borderId="30" xfId="0" applyNumberFormat="1" applyFont="1" applyFill="1" applyBorder="1" applyAlignment="1">
      <alignment vertical="center" wrapText="1"/>
    </xf>
    <xf numFmtId="166" fontId="19" fillId="2" borderId="31" xfId="0" applyNumberFormat="1" applyFont="1" applyFill="1" applyBorder="1" applyAlignment="1">
      <alignment vertical="center" wrapText="1"/>
    </xf>
    <xf numFmtId="0" fontId="12" fillId="13" borderId="13" xfId="0" applyFont="1" applyFill="1" applyBorder="1" applyAlignment="1">
      <alignment horizontal="center" vertical="center"/>
    </xf>
    <xf numFmtId="0" fontId="0" fillId="10" borderId="29" xfId="0" applyFont="1" applyFill="1" applyBorder="1" applyAlignment="1">
      <alignment horizontal="center" vertical="center"/>
    </xf>
    <xf numFmtId="0" fontId="19" fillId="10" borderId="30" xfId="0" applyFont="1" applyFill="1" applyBorder="1" applyAlignment="1">
      <alignment vertical="center" wrapText="1"/>
    </xf>
    <xf numFmtId="0" fontId="0" fillId="10" borderId="30" xfId="0" applyFill="1" applyBorder="1" applyAlignment="1">
      <alignment horizontal="center" vertical="center" wrapText="1"/>
    </xf>
    <xf numFmtId="0" fontId="0" fillId="10" borderId="30" xfId="0" applyNumberFormat="1" applyFill="1" applyBorder="1" applyAlignment="1">
      <alignment horizontal="center" vertical="center" wrapText="1"/>
    </xf>
    <xf numFmtId="166" fontId="19" fillId="10" borderId="30" xfId="0" applyNumberFormat="1" applyFont="1" applyFill="1" applyBorder="1" applyAlignment="1">
      <alignment vertical="center" wrapText="1"/>
    </xf>
    <xf numFmtId="166" fontId="19" fillId="10" borderId="31" xfId="0" applyNumberFormat="1" applyFont="1" applyFill="1" applyBorder="1" applyAlignment="1">
      <alignment vertical="center" wrapText="1"/>
    </xf>
    <xf numFmtId="0" fontId="12" fillId="14" borderId="13" xfId="0" applyFont="1" applyFill="1" applyBorder="1" applyAlignment="1">
      <alignment horizontal="center" vertical="center"/>
    </xf>
    <xf numFmtId="0" fontId="0" fillId="9" borderId="29" xfId="0" applyFont="1" applyFill="1" applyBorder="1" applyAlignment="1">
      <alignment horizontal="center" vertical="center"/>
    </xf>
    <xf numFmtId="0" fontId="19" fillId="9" borderId="30" xfId="0" applyFont="1" applyFill="1" applyBorder="1" applyAlignment="1">
      <alignment vertical="center" wrapText="1"/>
    </xf>
    <xf numFmtId="0" fontId="0" fillId="9" borderId="30" xfId="0" applyFill="1" applyBorder="1" applyAlignment="1">
      <alignment horizontal="center" vertical="center" wrapText="1"/>
    </xf>
    <xf numFmtId="0" fontId="0" fillId="9" borderId="30" xfId="0" applyNumberFormat="1" applyFill="1" applyBorder="1" applyAlignment="1">
      <alignment horizontal="center" vertical="center" wrapText="1"/>
    </xf>
    <xf numFmtId="166" fontId="19" fillId="9" borderId="30" xfId="0" applyNumberFormat="1" applyFont="1" applyFill="1" applyBorder="1" applyAlignment="1">
      <alignment vertical="center" wrapText="1"/>
    </xf>
    <xf numFmtId="166" fontId="19" fillId="9" borderId="31" xfId="0" applyNumberFormat="1" applyFont="1" applyFill="1" applyBorder="1" applyAlignment="1">
      <alignment vertical="center" wrapText="1"/>
    </xf>
    <xf numFmtId="0" fontId="12" fillId="9" borderId="21" xfId="0" applyFont="1" applyFill="1" applyBorder="1" applyAlignment="1">
      <alignment horizontal="center" vertical="center"/>
    </xf>
    <xf numFmtId="0" fontId="0" fillId="9" borderId="22" xfId="0" applyFill="1" applyBorder="1" applyAlignment="1">
      <alignment vertical="center"/>
    </xf>
    <xf numFmtId="0" fontId="0" fillId="9" borderId="22" xfId="0" applyFill="1" applyBorder="1" applyAlignment="1">
      <alignment horizontal="center" vertical="center"/>
    </xf>
    <xf numFmtId="4" fontId="0" fillId="9" borderId="23" xfId="0" applyNumberFormat="1" applyFill="1" applyBorder="1" applyAlignment="1">
      <alignment horizontal="center" vertical="center"/>
    </xf>
    <xf numFmtId="165" fontId="15" fillId="9" borderId="24" xfId="0" applyNumberFormat="1" applyFont="1" applyFill="1" applyBorder="1" applyAlignment="1">
      <alignment horizontal="right" vertical="center"/>
    </xf>
    <xf numFmtId="166" fontId="12" fillId="9" borderId="24" xfId="0" applyNumberFormat="1" applyFont="1" applyFill="1" applyBorder="1" applyAlignment="1">
      <alignment vertical="center"/>
    </xf>
    <xf numFmtId="0" fontId="12" fillId="10" borderId="21" xfId="0" applyFont="1" applyFill="1" applyBorder="1" applyAlignment="1">
      <alignment horizontal="center" vertical="center"/>
    </xf>
    <xf numFmtId="0" fontId="0" fillId="10" borderId="22" xfId="0" applyFont="1" applyFill="1" applyBorder="1" applyAlignment="1">
      <alignment vertical="center"/>
    </xf>
    <xf numFmtId="0" fontId="0" fillId="10" borderId="22" xfId="0" applyFill="1" applyBorder="1" applyAlignment="1">
      <alignment horizontal="center" vertical="center"/>
    </xf>
    <xf numFmtId="4" fontId="0" fillId="10" borderId="23" xfId="0" applyNumberFormat="1" applyFill="1" applyBorder="1" applyAlignment="1">
      <alignment horizontal="center" vertical="center"/>
    </xf>
    <xf numFmtId="165" fontId="15" fillId="10" borderId="24" xfId="0" applyNumberFormat="1" applyFont="1" applyFill="1" applyBorder="1" applyAlignment="1">
      <alignment horizontal="right" vertical="center"/>
    </xf>
    <xf numFmtId="166" fontId="12" fillId="10" borderId="24" xfId="0" applyNumberFormat="1" applyFont="1" applyFill="1" applyBorder="1" applyAlignment="1">
      <alignment vertical="center"/>
    </xf>
    <xf numFmtId="0" fontId="12" fillId="2" borderId="21" xfId="0" applyFont="1" applyFill="1" applyBorder="1" applyAlignment="1">
      <alignment horizontal="center" vertical="center"/>
    </xf>
    <xf numFmtId="0" fontId="0" fillId="2" borderId="22" xfId="0" applyFont="1" applyFill="1" applyBorder="1" applyAlignment="1">
      <alignment vertical="center"/>
    </xf>
    <xf numFmtId="0" fontId="0" fillId="2" borderId="22" xfId="0" applyFill="1" applyBorder="1" applyAlignment="1">
      <alignment horizontal="center" vertical="center"/>
    </xf>
    <xf numFmtId="4" fontId="0" fillId="2" borderId="23" xfId="0" applyNumberFormat="1" applyFill="1" applyBorder="1" applyAlignment="1">
      <alignment horizontal="center" vertical="center"/>
    </xf>
    <xf numFmtId="165" fontId="15" fillId="2" borderId="24" xfId="0" applyNumberFormat="1" applyFont="1" applyFill="1" applyBorder="1" applyAlignment="1">
      <alignment horizontal="right" vertical="center"/>
    </xf>
    <xf numFmtId="166" fontId="12" fillId="2" borderId="24" xfId="0" applyNumberFormat="1" applyFont="1" applyFill="1" applyBorder="1" applyAlignment="1">
      <alignment vertical="center"/>
    </xf>
    <xf numFmtId="167" fontId="0" fillId="0" borderId="28" xfId="0" applyNumberFormat="1" applyFill="1" applyBorder="1" applyAlignment="1" applyProtection="1">
      <alignment horizontal="right" vertical="center" wrapText="1"/>
      <protection locked="0"/>
    </xf>
    <xf numFmtId="0" fontId="12" fillId="11" borderId="21" xfId="0" applyFont="1" applyFill="1" applyBorder="1" applyAlignment="1">
      <alignment horizontal="center" vertical="center"/>
    </xf>
    <xf numFmtId="0" fontId="0" fillId="11" borderId="22" xfId="0" applyFill="1" applyBorder="1" applyAlignment="1">
      <alignment vertical="center"/>
    </xf>
    <xf numFmtId="0" fontId="0" fillId="11" borderId="22" xfId="0" applyFill="1" applyBorder="1" applyAlignment="1">
      <alignment horizontal="center" vertical="center"/>
    </xf>
    <xf numFmtId="165" fontId="15" fillId="11" borderId="24" xfId="0" applyNumberFormat="1" applyFont="1" applyFill="1" applyBorder="1" applyAlignment="1">
      <alignment horizontal="right" vertical="center"/>
    </xf>
    <xf numFmtId="166" fontId="12" fillId="11" borderId="24" xfId="0" applyNumberFormat="1" applyFont="1" applyFill="1" applyBorder="1" applyAlignment="1">
      <alignment vertical="center"/>
    </xf>
    <xf numFmtId="2" fontId="20" fillId="15" borderId="27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168" fontId="0" fillId="0" borderId="24" xfId="0" applyNumberFormat="1" applyFill="1" applyBorder="1" applyAlignment="1" applyProtection="1">
      <alignment horizontal="right" vertical="center" wrapText="1"/>
      <protection locked="0"/>
    </xf>
    <xf numFmtId="169" fontId="12" fillId="11" borderId="24" xfId="2" applyNumberFormat="1" applyFont="1" applyFill="1" applyBorder="1" applyAlignment="1">
      <alignment vertical="center"/>
    </xf>
    <xf numFmtId="169" fontId="0" fillId="11" borderId="23" xfId="2" applyNumberFormat="1" applyFont="1" applyFill="1" applyBorder="1" applyAlignment="1">
      <alignment horizontal="center" vertical="center"/>
    </xf>
    <xf numFmtId="0" fontId="24" fillId="0" borderId="0" xfId="0" applyFont="1" applyAlignment="1">
      <alignment vertical="top"/>
    </xf>
    <xf numFmtId="0" fontId="24" fillId="0" borderId="0" xfId="0" applyFont="1" applyAlignment="1">
      <alignment horizontal="left" vertical="top"/>
    </xf>
    <xf numFmtId="0" fontId="16" fillId="0" borderId="0" xfId="0" applyFont="1" applyFill="1" applyBorder="1" applyAlignment="1">
      <alignment vertical="center"/>
    </xf>
    <xf numFmtId="0" fontId="17" fillId="0" borderId="0" xfId="0" applyFont="1" applyFill="1" applyBorder="1" applyAlignment="1">
      <alignment horizontal="center" vertical="center"/>
    </xf>
    <xf numFmtId="4" fontId="17" fillId="0" borderId="0" xfId="0" applyNumberFormat="1" applyFont="1" applyFill="1" applyBorder="1" applyAlignment="1">
      <alignment horizontal="center" vertical="center"/>
    </xf>
    <xf numFmtId="165" fontId="17" fillId="0" borderId="0" xfId="0" applyNumberFormat="1" applyFont="1" applyFill="1" applyBorder="1" applyAlignment="1">
      <alignment horizontal="right" vertical="center"/>
    </xf>
    <xf numFmtId="166" fontId="16" fillId="0" borderId="0" xfId="0" applyNumberFormat="1" applyFont="1" applyFill="1" applyBorder="1" applyAlignment="1">
      <alignment vertical="center"/>
    </xf>
    <xf numFmtId="2" fontId="20" fillId="0" borderId="27" xfId="0" applyNumberFormat="1" applyFont="1" applyFill="1" applyBorder="1" applyAlignment="1">
      <alignment horizontal="center" vertical="center" wrapText="1"/>
    </xf>
    <xf numFmtId="0" fontId="25" fillId="0" borderId="11" xfId="0" applyFont="1" applyBorder="1" applyAlignment="1"/>
    <xf numFmtId="0" fontId="12" fillId="17" borderId="13" xfId="0" applyFont="1" applyFill="1" applyBorder="1" applyAlignment="1">
      <alignment horizontal="center" vertical="center"/>
    </xf>
    <xf numFmtId="1" fontId="0" fillId="0" borderId="0" xfId="0" applyNumberFormat="1" applyFont="1" applyFill="1" applyBorder="1" applyAlignment="1">
      <alignment horizontal="center" vertical="center"/>
    </xf>
    <xf numFmtId="0" fontId="0" fillId="0" borderId="0" xfId="0" applyFill="1" applyBorder="1" applyAlignment="1">
      <alignment vertical="center" wrapText="1"/>
    </xf>
    <xf numFmtId="0" fontId="0" fillId="0" borderId="0" xfId="0" applyFill="1" applyBorder="1" applyAlignment="1">
      <alignment horizontal="center" vertical="center" wrapText="1"/>
    </xf>
    <xf numFmtId="0" fontId="20" fillId="0" borderId="0" xfId="0" applyNumberFormat="1" applyFont="1" applyFill="1" applyBorder="1" applyAlignment="1">
      <alignment horizontal="center" vertical="center" wrapText="1"/>
    </xf>
    <xf numFmtId="167" fontId="20" fillId="0" borderId="0" xfId="0" applyNumberFormat="1" applyFont="1" applyFill="1" applyBorder="1" applyAlignment="1" applyProtection="1">
      <alignment horizontal="right" vertical="center" wrapText="1"/>
      <protection locked="0"/>
    </xf>
    <xf numFmtId="167" fontId="0" fillId="0" borderId="0" xfId="0" applyNumberFormat="1" applyFont="1" applyFill="1" applyBorder="1" applyAlignment="1" applyProtection="1">
      <alignment horizontal="right" vertical="center" wrapText="1"/>
      <protection locked="0"/>
    </xf>
    <xf numFmtId="167" fontId="0" fillId="0" borderId="0" xfId="0" applyNumberFormat="1" applyFill="1" applyBorder="1" applyAlignment="1">
      <alignment vertical="center" wrapText="1"/>
    </xf>
    <xf numFmtId="0" fontId="0" fillId="18" borderId="29" xfId="0" applyFont="1" applyFill="1" applyBorder="1" applyAlignment="1">
      <alignment horizontal="center" vertical="center"/>
    </xf>
    <xf numFmtId="0" fontId="19" fillId="18" borderId="30" xfId="0" applyFont="1" applyFill="1" applyBorder="1" applyAlignment="1">
      <alignment vertical="center" wrapText="1"/>
    </xf>
    <xf numFmtId="0" fontId="0" fillId="18" borderId="30" xfId="0" applyFill="1" applyBorder="1" applyAlignment="1">
      <alignment horizontal="center" vertical="center" wrapText="1"/>
    </xf>
    <xf numFmtId="0" fontId="0" fillId="18" borderId="30" xfId="0" applyNumberFormat="1" applyFill="1" applyBorder="1" applyAlignment="1">
      <alignment horizontal="center" vertical="center" wrapText="1"/>
    </xf>
    <xf numFmtId="166" fontId="19" fillId="18" borderId="30" xfId="0" applyNumberFormat="1" applyFont="1" applyFill="1" applyBorder="1" applyAlignment="1">
      <alignment vertical="center" wrapText="1"/>
    </xf>
    <xf numFmtId="166" fontId="19" fillId="18" borderId="31" xfId="0" applyNumberFormat="1" applyFont="1" applyFill="1" applyBorder="1" applyAlignment="1">
      <alignment vertical="center" wrapText="1"/>
    </xf>
    <xf numFmtId="0" fontId="12" fillId="18" borderId="17" xfId="0" applyFont="1" applyFill="1" applyBorder="1" applyAlignment="1">
      <alignment horizontal="center" vertical="center"/>
    </xf>
    <xf numFmtId="0" fontId="0" fillId="18" borderId="0" xfId="0" applyFont="1" applyFill="1" applyBorder="1" applyAlignment="1">
      <alignment horizontal="left" vertical="center"/>
    </xf>
    <xf numFmtId="0" fontId="0" fillId="18" borderId="18" xfId="0" applyFill="1" applyBorder="1" applyAlignment="1">
      <alignment horizontal="center" vertical="center"/>
    </xf>
    <xf numFmtId="4" fontId="0" fillId="18" borderId="19" xfId="0" applyNumberFormat="1" applyFill="1" applyBorder="1" applyAlignment="1">
      <alignment horizontal="center" vertical="center"/>
    </xf>
    <xf numFmtId="165" fontId="15" fillId="18" borderId="20" xfId="0" applyNumberFormat="1" applyFont="1" applyFill="1" applyBorder="1" applyAlignment="1">
      <alignment horizontal="right" vertical="center"/>
    </xf>
    <xf numFmtId="166" fontId="12" fillId="18" borderId="20" xfId="0" applyNumberFormat="1" applyFont="1" applyFill="1" applyBorder="1" applyAlignment="1">
      <alignment vertical="center"/>
    </xf>
    <xf numFmtId="0" fontId="12" fillId="19" borderId="13" xfId="0" applyFont="1" applyFill="1" applyBorder="1" applyAlignment="1">
      <alignment horizontal="center" vertical="center"/>
    </xf>
    <xf numFmtId="0" fontId="0" fillId="20" borderId="29" xfId="0" applyFont="1" applyFill="1" applyBorder="1" applyAlignment="1">
      <alignment horizontal="center" vertical="center"/>
    </xf>
    <xf numFmtId="0" fontId="19" fillId="20" borderId="30" xfId="0" applyFont="1" applyFill="1" applyBorder="1" applyAlignment="1">
      <alignment vertical="center" wrapText="1"/>
    </xf>
    <xf numFmtId="0" fontId="0" fillId="20" borderId="30" xfId="0" applyFill="1" applyBorder="1" applyAlignment="1">
      <alignment horizontal="center" vertical="center" wrapText="1"/>
    </xf>
    <xf numFmtId="0" fontId="0" fillId="20" borderId="30" xfId="0" applyNumberFormat="1" applyFill="1" applyBorder="1" applyAlignment="1">
      <alignment horizontal="center" vertical="center" wrapText="1"/>
    </xf>
    <xf numFmtId="166" fontId="19" fillId="20" borderId="30" xfId="0" applyNumberFormat="1" applyFont="1" applyFill="1" applyBorder="1" applyAlignment="1">
      <alignment vertical="center" wrapText="1"/>
    </xf>
    <xf numFmtId="166" fontId="19" fillId="20" borderId="31" xfId="0" applyNumberFormat="1" applyFont="1" applyFill="1" applyBorder="1" applyAlignment="1">
      <alignment vertical="center" wrapText="1"/>
    </xf>
    <xf numFmtId="0" fontId="12" fillId="20" borderId="21" xfId="0" applyFont="1" applyFill="1" applyBorder="1" applyAlignment="1">
      <alignment horizontal="center" vertical="center"/>
    </xf>
    <xf numFmtId="0" fontId="0" fillId="20" borderId="0" xfId="0" applyFill="1" applyAlignment="1">
      <alignment vertical="center"/>
    </xf>
    <xf numFmtId="0" fontId="0" fillId="20" borderId="22" xfId="0" applyFill="1" applyBorder="1" applyAlignment="1">
      <alignment horizontal="center" vertical="center"/>
    </xf>
    <xf numFmtId="4" fontId="0" fillId="20" borderId="23" xfId="0" applyNumberFormat="1" applyFill="1" applyBorder="1" applyAlignment="1">
      <alignment horizontal="center" vertical="center"/>
    </xf>
    <xf numFmtId="165" fontId="15" fillId="20" borderId="24" xfId="0" applyNumberFormat="1" applyFont="1" applyFill="1" applyBorder="1" applyAlignment="1">
      <alignment horizontal="right" vertical="center"/>
    </xf>
    <xf numFmtId="166" fontId="12" fillId="20" borderId="24" xfId="0" applyNumberFormat="1" applyFont="1" applyFill="1" applyBorder="1" applyAlignment="1">
      <alignment vertical="center"/>
    </xf>
    <xf numFmtId="166" fontId="26" fillId="20" borderId="0" xfId="0" applyNumberFormat="1" applyFont="1" applyFill="1" applyAlignment="1">
      <alignment vertical="center"/>
    </xf>
    <xf numFmtId="0" fontId="12" fillId="21" borderId="21" xfId="0" applyFont="1" applyFill="1" applyBorder="1" applyAlignment="1">
      <alignment horizontal="center" vertical="center"/>
    </xf>
    <xf numFmtId="0" fontId="0" fillId="21" borderId="22" xfId="0" applyFill="1" applyBorder="1" applyAlignment="1">
      <alignment horizontal="center" vertical="center"/>
    </xf>
    <xf numFmtId="4" fontId="0" fillId="21" borderId="23" xfId="0" applyNumberFormat="1" applyFill="1" applyBorder="1" applyAlignment="1">
      <alignment horizontal="center" vertical="center"/>
    </xf>
    <xf numFmtId="165" fontId="15" fillId="21" borderId="24" xfId="0" applyNumberFormat="1" applyFont="1" applyFill="1" applyBorder="1" applyAlignment="1">
      <alignment horizontal="right" vertical="center"/>
    </xf>
    <xf numFmtId="166" fontId="12" fillId="21" borderId="24" xfId="0" applyNumberFormat="1" applyFont="1" applyFill="1" applyBorder="1" applyAlignment="1">
      <alignment vertical="center"/>
    </xf>
    <xf numFmtId="0" fontId="12" fillId="22" borderId="13" xfId="0" applyFont="1" applyFill="1" applyBorder="1" applyAlignment="1">
      <alignment horizontal="center" vertical="center"/>
    </xf>
    <xf numFmtId="0" fontId="0" fillId="21" borderId="29" xfId="0" applyFont="1" applyFill="1" applyBorder="1" applyAlignment="1">
      <alignment horizontal="center" vertical="center"/>
    </xf>
    <xf numFmtId="0" fontId="19" fillId="21" borderId="30" xfId="0" applyFont="1" applyFill="1" applyBorder="1" applyAlignment="1">
      <alignment vertical="center" wrapText="1"/>
    </xf>
    <xf numFmtId="0" fontId="0" fillId="21" borderId="30" xfId="0" applyFill="1" applyBorder="1" applyAlignment="1">
      <alignment horizontal="center" vertical="center" wrapText="1"/>
    </xf>
    <xf numFmtId="0" fontId="0" fillId="21" borderId="30" xfId="0" applyNumberFormat="1" applyFill="1" applyBorder="1" applyAlignment="1">
      <alignment horizontal="center" vertical="center" wrapText="1"/>
    </xf>
    <xf numFmtId="166" fontId="19" fillId="21" borderId="30" xfId="0" applyNumberFormat="1" applyFont="1" applyFill="1" applyBorder="1" applyAlignment="1">
      <alignment vertical="center" wrapText="1"/>
    </xf>
    <xf numFmtId="166" fontId="19" fillId="21" borderId="31" xfId="0" applyNumberFormat="1" applyFont="1" applyFill="1" applyBorder="1" applyAlignment="1">
      <alignment vertical="center" wrapText="1"/>
    </xf>
    <xf numFmtId="0" fontId="0" fillId="0" borderId="0" xfId="0" applyNumberFormat="1" applyFill="1" applyBorder="1" applyAlignment="1">
      <alignment horizontal="center" vertical="center" wrapText="1"/>
    </xf>
    <xf numFmtId="0" fontId="0" fillId="21" borderId="22" xfId="0" applyFont="1" applyFill="1" applyBorder="1" applyAlignment="1">
      <alignment vertical="center"/>
    </xf>
    <xf numFmtId="0" fontId="0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vertical="center" wrapText="1"/>
    </xf>
    <xf numFmtId="166" fontId="19" fillId="0" borderId="0" xfId="0" applyNumberFormat="1" applyFont="1" applyFill="1" applyBorder="1" applyAlignment="1">
      <alignment vertical="center" wrapText="1"/>
    </xf>
    <xf numFmtId="0" fontId="12" fillId="18" borderId="21" xfId="0" applyFont="1" applyFill="1" applyBorder="1" applyAlignment="1">
      <alignment horizontal="center" vertical="center"/>
    </xf>
    <xf numFmtId="0" fontId="0" fillId="18" borderId="22" xfId="0" applyFont="1" applyFill="1" applyBorder="1" applyAlignment="1">
      <alignment vertical="center"/>
    </xf>
    <xf numFmtId="0" fontId="0" fillId="18" borderId="22" xfId="0" applyFill="1" applyBorder="1" applyAlignment="1">
      <alignment horizontal="center" vertical="center"/>
    </xf>
    <xf numFmtId="4" fontId="0" fillId="18" borderId="23" xfId="0" applyNumberFormat="1" applyFill="1" applyBorder="1" applyAlignment="1">
      <alignment horizontal="center" vertical="center"/>
    </xf>
    <xf numFmtId="165" fontId="15" fillId="18" borderId="24" xfId="0" applyNumberFormat="1" applyFont="1" applyFill="1" applyBorder="1" applyAlignment="1">
      <alignment horizontal="right" vertical="center"/>
    </xf>
    <xf numFmtId="166" fontId="12" fillId="18" borderId="24" xfId="0" applyNumberFormat="1" applyFont="1" applyFill="1" applyBorder="1" applyAlignment="1">
      <alignment vertical="center"/>
    </xf>
    <xf numFmtId="0" fontId="10" fillId="0" borderId="37" xfId="0" applyFont="1" applyFill="1" applyBorder="1" applyAlignment="1">
      <alignment horizontal="center" vertical="center" wrapText="1"/>
    </xf>
    <xf numFmtId="0" fontId="11" fillId="0" borderId="38" xfId="0" applyFont="1" applyFill="1" applyBorder="1" applyAlignment="1">
      <alignment vertical="center"/>
    </xf>
    <xf numFmtId="0" fontId="0" fillId="0" borderId="39" xfId="0" applyFill="1" applyBorder="1" applyAlignment="1">
      <alignment vertical="center"/>
    </xf>
    <xf numFmtId="0" fontId="0" fillId="3" borderId="40" xfId="0" applyFill="1" applyBorder="1" applyAlignment="1">
      <alignment vertical="center"/>
    </xf>
    <xf numFmtId="0" fontId="12" fillId="16" borderId="41" xfId="0" applyFont="1" applyFill="1" applyBorder="1" applyAlignment="1">
      <alignment horizontal="center" vertical="center"/>
    </xf>
    <xf numFmtId="0" fontId="12" fillId="16" borderId="42" xfId="0" applyFont="1" applyFill="1" applyBorder="1" applyAlignment="1">
      <alignment horizontal="center" vertical="center"/>
    </xf>
    <xf numFmtId="0" fontId="12" fillId="23" borderId="42" xfId="0" applyFont="1" applyFill="1" applyBorder="1" applyAlignment="1">
      <alignment horizontal="center" vertical="center"/>
    </xf>
    <xf numFmtId="0" fontId="12" fillId="21" borderId="42" xfId="0" applyFont="1" applyFill="1" applyBorder="1" applyAlignment="1">
      <alignment horizontal="center" vertical="center"/>
    </xf>
    <xf numFmtId="0" fontId="27" fillId="24" borderId="42" xfId="0" applyFont="1" applyFill="1" applyBorder="1" applyAlignment="1">
      <alignment horizontal="center" vertical="center"/>
    </xf>
    <xf numFmtId="0" fontId="27" fillId="24" borderId="43" xfId="0" applyFont="1" applyFill="1" applyBorder="1" applyAlignment="1">
      <alignment horizontal="center" vertical="center"/>
    </xf>
    <xf numFmtId="0" fontId="10" fillId="0" borderId="44" xfId="0" applyFont="1" applyBorder="1" applyAlignment="1">
      <alignment horizontal="center" vertical="center" wrapText="1"/>
    </xf>
    <xf numFmtId="0" fontId="11" fillId="0" borderId="45" xfId="0" applyFont="1" applyBorder="1" applyAlignment="1">
      <alignment vertical="center"/>
    </xf>
    <xf numFmtId="0" fontId="25" fillId="0" borderId="46" xfId="0" applyFont="1" applyBorder="1" applyAlignment="1"/>
    <xf numFmtId="0" fontId="13" fillId="3" borderId="33" xfId="0" applyFont="1" applyFill="1" applyBorder="1" applyAlignment="1">
      <alignment vertical="center"/>
    </xf>
    <xf numFmtId="0" fontId="30" fillId="16" borderId="47" xfId="0" applyFont="1" applyFill="1" applyBorder="1" applyAlignment="1">
      <alignment horizontal="left" vertical="center" indent="1"/>
    </xf>
    <xf numFmtId="0" fontId="30" fillId="16" borderId="36" xfId="0" applyFont="1" applyFill="1" applyBorder="1" applyAlignment="1">
      <alignment horizontal="left" vertical="center" indent="1"/>
    </xf>
    <xf numFmtId="0" fontId="30" fillId="23" borderId="36" xfId="0" applyFont="1" applyFill="1" applyBorder="1" applyAlignment="1">
      <alignment horizontal="left" vertical="center" indent="1"/>
    </xf>
    <xf numFmtId="0" fontId="30" fillId="21" borderId="36" xfId="0" applyFont="1" applyFill="1" applyBorder="1" applyAlignment="1">
      <alignment horizontal="left" vertical="center" indent="1"/>
    </xf>
    <xf numFmtId="0" fontId="31" fillId="24" borderId="36" xfId="0" applyFont="1" applyFill="1" applyBorder="1" applyAlignment="1">
      <alignment horizontal="left" vertical="center" indent="1"/>
    </xf>
    <xf numFmtId="0" fontId="31" fillId="24" borderId="48" xfId="0" applyFont="1" applyFill="1" applyBorder="1" applyAlignment="1">
      <alignment horizontal="left" vertical="center" indent="1"/>
    </xf>
    <xf numFmtId="0" fontId="10" fillId="0" borderId="49" xfId="0" applyFont="1" applyBorder="1" applyAlignment="1">
      <alignment horizontal="center" vertical="center" wrapText="1"/>
    </xf>
    <xf numFmtId="0" fontId="12" fillId="0" borderId="50" xfId="0" applyFont="1" applyBorder="1" applyAlignment="1">
      <alignment horizontal="center" vertical="center"/>
    </xf>
    <xf numFmtId="0" fontId="0" fillId="0" borderId="51" xfId="0" applyBorder="1" applyAlignment="1">
      <alignment vertical="center"/>
    </xf>
    <xf numFmtId="0" fontId="12" fillId="3" borderId="52" xfId="0" applyFont="1" applyFill="1" applyBorder="1" applyAlignment="1">
      <alignment horizontal="center" vertical="center"/>
    </xf>
    <xf numFmtId="166" fontId="12" fillId="16" borderId="53" xfId="0" applyNumberFormat="1" applyFont="1" applyFill="1" applyBorder="1" applyAlignment="1">
      <alignment vertical="center"/>
    </xf>
    <xf numFmtId="166" fontId="12" fillId="16" borderId="54" xfId="0" applyNumberFormat="1" applyFont="1" applyFill="1" applyBorder="1" applyAlignment="1">
      <alignment vertical="center"/>
    </xf>
    <xf numFmtId="166" fontId="12" fillId="23" borderId="54" xfId="0" applyNumberFormat="1" applyFont="1" applyFill="1" applyBorder="1" applyAlignment="1">
      <alignment vertical="center"/>
    </xf>
    <xf numFmtId="166" fontId="12" fillId="21" borderId="54" xfId="0" applyNumberFormat="1" applyFont="1" applyFill="1" applyBorder="1" applyAlignment="1">
      <alignment vertical="center"/>
    </xf>
    <xf numFmtId="166" fontId="29" fillId="24" borderId="54" xfId="0" applyNumberFormat="1" applyFont="1" applyFill="1" applyBorder="1" applyAlignment="1">
      <alignment vertical="center"/>
    </xf>
    <xf numFmtId="166" fontId="27" fillId="24" borderId="55" xfId="0" applyNumberFormat="1" applyFont="1" applyFill="1" applyBorder="1" applyAlignment="1">
      <alignment vertical="center"/>
    </xf>
    <xf numFmtId="0" fontId="10" fillId="0" borderId="56" xfId="0" applyFont="1" applyBorder="1" applyAlignment="1">
      <alignment horizontal="center" vertical="center" wrapText="1"/>
    </xf>
    <xf numFmtId="4" fontId="10" fillId="0" borderId="56" xfId="0" applyNumberFormat="1" applyFont="1" applyBorder="1" applyAlignment="1">
      <alignment horizontal="center" vertical="center" wrapText="1"/>
    </xf>
    <xf numFmtId="164" fontId="10" fillId="0" borderId="56" xfId="0" applyNumberFormat="1" applyFont="1" applyBorder="1" applyAlignment="1">
      <alignment horizontal="center" vertical="center" wrapText="1"/>
    </xf>
    <xf numFmtId="0" fontId="11" fillId="0" borderId="57" xfId="0" applyFont="1" applyBorder="1" applyAlignment="1">
      <alignment horizontal="center" vertical="center"/>
    </xf>
    <xf numFmtId="4" fontId="11" fillId="0" borderId="57" xfId="0" applyNumberFormat="1" applyFont="1" applyBorder="1" applyAlignment="1">
      <alignment horizontal="center" vertical="center"/>
    </xf>
    <xf numFmtId="164" fontId="12" fillId="0" borderId="57" xfId="0" applyNumberFormat="1" applyFont="1" applyBorder="1" applyAlignment="1">
      <alignment horizontal="center" vertical="center"/>
    </xf>
    <xf numFmtId="0" fontId="0" fillId="0" borderId="58" xfId="0" applyBorder="1" applyAlignment="1">
      <alignment vertical="center"/>
    </xf>
    <xf numFmtId="0" fontId="0" fillId="3" borderId="34" xfId="0" applyFill="1" applyBorder="1" applyAlignment="1">
      <alignment horizontal="center" vertical="center"/>
    </xf>
    <xf numFmtId="4" fontId="0" fillId="3" borderId="34" xfId="0" applyNumberFormat="1" applyFill="1" applyBorder="1" applyAlignment="1">
      <alignment horizontal="center" vertical="center"/>
    </xf>
    <xf numFmtId="0" fontId="12" fillId="3" borderId="34" xfId="0" applyFont="1" applyFill="1" applyBorder="1" applyAlignment="1">
      <alignment horizontal="center" vertical="center"/>
    </xf>
    <xf numFmtId="0" fontId="0" fillId="16" borderId="59" xfId="0" applyFill="1" applyBorder="1" applyAlignment="1">
      <alignment horizontal="center" vertical="center"/>
    </xf>
    <xf numFmtId="4" fontId="0" fillId="16" borderId="59" xfId="0" applyNumberFormat="1" applyFill="1" applyBorder="1" applyAlignment="1">
      <alignment horizontal="center" vertical="center"/>
    </xf>
    <xf numFmtId="166" fontId="12" fillId="16" borderId="59" xfId="0" applyNumberFormat="1" applyFont="1" applyFill="1" applyBorder="1" applyAlignment="1">
      <alignment vertical="center"/>
    </xf>
    <xf numFmtId="0" fontId="0" fillId="16" borderId="60" xfId="0" applyFill="1" applyBorder="1" applyAlignment="1">
      <alignment horizontal="center" vertical="center"/>
    </xf>
    <xf numFmtId="4" fontId="0" fillId="16" borderId="60" xfId="0" applyNumberFormat="1" applyFill="1" applyBorder="1" applyAlignment="1">
      <alignment horizontal="center" vertical="center"/>
    </xf>
    <xf numFmtId="166" fontId="12" fillId="16" borderId="60" xfId="0" applyNumberFormat="1" applyFont="1" applyFill="1" applyBorder="1" applyAlignment="1">
      <alignment vertical="center"/>
    </xf>
    <xf numFmtId="0" fontId="0" fillId="23" borderId="60" xfId="0" applyFill="1" applyBorder="1" applyAlignment="1">
      <alignment horizontal="center" vertical="center"/>
    </xf>
    <xf numFmtId="4" fontId="0" fillId="23" borderId="60" xfId="0" applyNumberFormat="1" applyFill="1" applyBorder="1" applyAlignment="1">
      <alignment horizontal="center" vertical="center"/>
    </xf>
    <xf numFmtId="166" fontId="12" fillId="23" borderId="60" xfId="0" applyNumberFormat="1" applyFont="1" applyFill="1" applyBorder="1" applyAlignment="1">
      <alignment vertical="center"/>
    </xf>
    <xf numFmtId="0" fontId="0" fillId="21" borderId="60" xfId="0" applyFill="1" applyBorder="1" applyAlignment="1">
      <alignment horizontal="center" vertical="center"/>
    </xf>
    <xf numFmtId="4" fontId="0" fillId="21" borderId="60" xfId="0" applyNumberFormat="1" applyFill="1" applyBorder="1" applyAlignment="1">
      <alignment horizontal="center" vertical="center"/>
    </xf>
    <xf numFmtId="166" fontId="12" fillId="21" borderId="60" xfId="0" applyNumberFormat="1" applyFont="1" applyFill="1" applyBorder="1" applyAlignment="1">
      <alignment vertical="center"/>
    </xf>
    <xf numFmtId="0" fontId="28" fillId="24" borderId="60" xfId="0" applyFont="1" applyFill="1" applyBorder="1" applyAlignment="1">
      <alignment horizontal="center" vertical="center"/>
    </xf>
    <xf numFmtId="4" fontId="28" fillId="24" borderId="60" xfId="0" applyNumberFormat="1" applyFont="1" applyFill="1" applyBorder="1" applyAlignment="1">
      <alignment horizontal="center" vertical="center"/>
    </xf>
    <xf numFmtId="166" fontId="27" fillId="24" borderId="60" xfId="0" applyNumberFormat="1" applyFont="1" applyFill="1" applyBorder="1" applyAlignment="1">
      <alignment vertical="center"/>
    </xf>
    <xf numFmtId="0" fontId="28" fillId="24" borderId="61" xfId="0" applyFont="1" applyFill="1" applyBorder="1" applyAlignment="1">
      <alignment horizontal="center" vertical="center"/>
    </xf>
    <xf numFmtId="4" fontId="28" fillId="24" borderId="61" xfId="0" applyNumberFormat="1" applyFont="1" applyFill="1" applyBorder="1" applyAlignment="1">
      <alignment horizontal="center" vertical="center"/>
    </xf>
    <xf numFmtId="166" fontId="27" fillId="24" borderId="61" xfId="0" applyNumberFormat="1" applyFont="1" applyFill="1" applyBorder="1" applyAlignment="1">
      <alignment vertical="center"/>
    </xf>
    <xf numFmtId="0" fontId="10" fillId="0" borderId="62" xfId="0" applyFont="1" applyBorder="1" applyAlignment="1">
      <alignment horizontal="center" vertical="center" wrapText="1"/>
    </xf>
    <xf numFmtId="4" fontId="10" fillId="0" borderId="63" xfId="0" applyNumberFormat="1" applyFont="1" applyBorder="1" applyAlignment="1">
      <alignment horizontal="center" vertical="center" wrapText="1"/>
    </xf>
    <xf numFmtId="164" fontId="10" fillId="0" borderId="64" xfId="0" applyNumberFormat="1" applyFont="1" applyBorder="1" applyAlignment="1">
      <alignment horizontal="center" vertical="center" wrapText="1"/>
    </xf>
    <xf numFmtId="0" fontId="10" fillId="0" borderId="65" xfId="0" applyFont="1" applyBorder="1" applyAlignment="1">
      <alignment horizontal="center" vertical="center" wrapText="1"/>
    </xf>
    <xf numFmtId="0" fontId="12" fillId="0" borderId="66" xfId="0" applyFont="1" applyBorder="1" applyAlignment="1">
      <alignment horizontal="center" vertical="center"/>
    </xf>
    <xf numFmtId="0" fontId="0" fillId="0" borderId="67" xfId="0" applyBorder="1" applyAlignment="1">
      <alignment vertical="center"/>
    </xf>
    <xf numFmtId="0" fontId="12" fillId="3" borderId="68" xfId="0" applyFont="1" applyFill="1" applyBorder="1" applyAlignment="1">
      <alignment horizontal="center" vertical="center"/>
    </xf>
    <xf numFmtId="0" fontId="12" fillId="18" borderId="69" xfId="0" applyFont="1" applyFill="1" applyBorder="1" applyAlignment="1">
      <alignment horizontal="center" vertical="center"/>
    </xf>
    <xf numFmtId="166" fontId="12" fillId="18" borderId="70" xfId="0" applyNumberFormat="1" applyFont="1" applyFill="1" applyBorder="1" applyAlignment="1">
      <alignment vertical="center"/>
    </xf>
    <xf numFmtId="0" fontId="12" fillId="4" borderId="69" xfId="0" applyFont="1" applyFill="1" applyBorder="1" applyAlignment="1">
      <alignment horizontal="center" vertical="center"/>
    </xf>
    <xf numFmtId="166" fontId="12" fillId="4" borderId="70" xfId="0" applyNumberFormat="1" applyFont="1" applyFill="1" applyBorder="1" applyAlignment="1">
      <alignment vertical="center"/>
    </xf>
    <xf numFmtId="0" fontId="12" fillId="5" borderId="42" xfId="0" applyFont="1" applyFill="1" applyBorder="1" applyAlignment="1">
      <alignment horizontal="center" vertical="center"/>
    </xf>
    <xf numFmtId="166" fontId="12" fillId="5" borderId="71" xfId="0" applyNumberFormat="1" applyFont="1" applyFill="1" applyBorder="1" applyAlignment="1">
      <alignment vertical="center"/>
    </xf>
    <xf numFmtId="0" fontId="12" fillId="2" borderId="42" xfId="0" applyFont="1" applyFill="1" applyBorder="1" applyAlignment="1">
      <alignment horizontal="center" vertical="center"/>
    </xf>
    <xf numFmtId="166" fontId="12" fillId="2" borderId="71" xfId="0" applyNumberFormat="1" applyFont="1" applyFill="1" applyBorder="1" applyAlignment="1">
      <alignment vertical="center"/>
    </xf>
    <xf numFmtId="0" fontId="12" fillId="10" borderId="42" xfId="0" applyFont="1" applyFill="1" applyBorder="1" applyAlignment="1">
      <alignment horizontal="center" vertical="center"/>
    </xf>
    <xf numFmtId="166" fontId="12" fillId="10" borderId="71" xfId="0" applyNumberFormat="1" applyFont="1" applyFill="1" applyBorder="1" applyAlignment="1">
      <alignment vertical="center"/>
    </xf>
    <xf numFmtId="0" fontId="12" fillId="9" borderId="42" xfId="0" applyFont="1" applyFill="1" applyBorder="1" applyAlignment="1">
      <alignment horizontal="center" vertical="center"/>
    </xf>
    <xf numFmtId="166" fontId="12" fillId="9" borderId="71" xfId="0" applyNumberFormat="1" applyFont="1" applyFill="1" applyBorder="1" applyAlignment="1">
      <alignment vertical="center"/>
    </xf>
    <xf numFmtId="0" fontId="12" fillId="20" borderId="42" xfId="0" applyFont="1" applyFill="1" applyBorder="1" applyAlignment="1">
      <alignment horizontal="center" vertical="center"/>
    </xf>
    <xf numFmtId="0" fontId="0" fillId="20" borderId="0" xfId="0" applyFill="1" applyBorder="1" applyAlignment="1">
      <alignment vertical="center"/>
    </xf>
    <xf numFmtId="166" fontId="26" fillId="20" borderId="72" xfId="0" applyNumberFormat="1" applyFont="1" applyFill="1" applyBorder="1" applyAlignment="1">
      <alignment vertical="center"/>
    </xf>
    <xf numFmtId="0" fontId="12" fillId="11" borderId="42" xfId="0" applyFont="1" applyFill="1" applyBorder="1" applyAlignment="1">
      <alignment horizontal="center" vertical="center"/>
    </xf>
    <xf numFmtId="166" fontId="12" fillId="11" borderId="71" xfId="0" applyNumberFormat="1" applyFont="1" applyFill="1" applyBorder="1" applyAlignment="1">
      <alignment vertical="center"/>
    </xf>
    <xf numFmtId="168" fontId="0" fillId="0" borderId="24" xfId="0" applyNumberFormat="1" applyFill="1" applyBorder="1" applyAlignment="1" applyProtection="1">
      <alignment horizontal="left" vertical="center" wrapText="1"/>
      <protection locked="0"/>
    </xf>
    <xf numFmtId="168" fontId="0" fillId="0" borderId="24" xfId="0" applyNumberFormat="1" applyFill="1" applyBorder="1" applyAlignment="1" applyProtection="1">
      <alignment horizontal="right" vertical="center" wrapText="1" indent="1"/>
      <protection locked="0"/>
    </xf>
    <xf numFmtId="0" fontId="22" fillId="0" borderId="0" xfId="0" applyNumberFormat="1" applyFont="1" applyFill="1" applyBorder="1" applyAlignment="1" applyProtection="1">
      <alignment horizontal="center" vertical="center" wrapText="1"/>
    </xf>
    <xf numFmtId="0" fontId="6" fillId="0" borderId="0" xfId="0" applyNumberFormat="1" applyFont="1" applyFill="1" applyBorder="1" applyAlignment="1" applyProtection="1">
      <alignment horizontal="left" vertical="top" wrapText="1" indent="1"/>
    </xf>
    <xf numFmtId="0" fontId="18" fillId="14" borderId="33" xfId="0" applyFont="1" applyFill="1" applyBorder="1" applyAlignment="1">
      <alignment horizontal="left" vertical="center"/>
    </xf>
    <xf numFmtId="0" fontId="18" fillId="14" borderId="34" xfId="0" applyFont="1" applyFill="1" applyBorder="1" applyAlignment="1">
      <alignment horizontal="left" vertical="center"/>
    </xf>
    <xf numFmtId="0" fontId="18" fillId="14" borderId="35" xfId="0" applyFont="1" applyFill="1" applyBorder="1" applyAlignment="1">
      <alignment horizontal="left" vertical="center"/>
    </xf>
    <xf numFmtId="0" fontId="22" fillId="0" borderId="0" xfId="0" applyNumberFormat="1" applyFont="1" applyFill="1" applyBorder="1" applyAlignment="1" applyProtection="1">
      <alignment horizontal="left" vertical="center" wrapText="1" indent="1"/>
    </xf>
    <xf numFmtId="0" fontId="18" fillId="7" borderId="33" xfId="0" applyFont="1" applyFill="1" applyBorder="1" applyAlignment="1">
      <alignment horizontal="left" vertical="center"/>
    </xf>
    <xf numFmtId="0" fontId="18" fillId="7" borderId="34" xfId="0" applyFont="1" applyFill="1" applyBorder="1" applyAlignment="1">
      <alignment horizontal="left" vertical="center"/>
    </xf>
    <xf numFmtId="0" fontId="18" fillId="7" borderId="35" xfId="0" applyFont="1" applyFill="1" applyBorder="1" applyAlignment="1">
      <alignment horizontal="left" vertical="center"/>
    </xf>
    <xf numFmtId="0" fontId="18" fillId="8" borderId="33" xfId="0" applyFont="1" applyFill="1" applyBorder="1" applyAlignment="1">
      <alignment horizontal="left" vertical="center"/>
    </xf>
    <xf numFmtId="0" fontId="18" fillId="8" borderId="34" xfId="0" applyFont="1" applyFill="1" applyBorder="1" applyAlignment="1">
      <alignment horizontal="left" vertical="center"/>
    </xf>
    <xf numFmtId="0" fontId="18" fillId="8" borderId="35" xfId="0" applyFont="1" applyFill="1" applyBorder="1" applyAlignment="1">
      <alignment horizontal="left" vertical="center"/>
    </xf>
    <xf numFmtId="0" fontId="18" fillId="12" borderId="33" xfId="0" applyFont="1" applyFill="1" applyBorder="1" applyAlignment="1">
      <alignment horizontal="left" vertical="center"/>
    </xf>
    <xf numFmtId="0" fontId="18" fillId="12" borderId="34" xfId="0" applyFont="1" applyFill="1" applyBorder="1" applyAlignment="1">
      <alignment horizontal="left" vertical="center"/>
    </xf>
    <xf numFmtId="0" fontId="18" fillId="12" borderId="35" xfId="0" applyFont="1" applyFill="1" applyBorder="1" applyAlignment="1">
      <alignment horizontal="left" vertical="center"/>
    </xf>
    <xf numFmtId="0" fontId="18" fillId="13" borderId="33" xfId="0" applyFont="1" applyFill="1" applyBorder="1" applyAlignment="1">
      <alignment horizontal="left" vertical="center"/>
    </xf>
    <xf numFmtId="0" fontId="18" fillId="13" borderId="34" xfId="0" applyFont="1" applyFill="1" applyBorder="1" applyAlignment="1">
      <alignment horizontal="left" vertical="center"/>
    </xf>
    <xf numFmtId="0" fontId="18" fillId="13" borderId="35" xfId="0" applyFont="1" applyFill="1" applyBorder="1" applyAlignment="1">
      <alignment horizontal="left" vertical="center"/>
    </xf>
    <xf numFmtId="0" fontId="18" fillId="17" borderId="33" xfId="0" applyFont="1" applyFill="1" applyBorder="1" applyAlignment="1">
      <alignment horizontal="left" vertical="center"/>
    </xf>
    <xf numFmtId="0" fontId="18" fillId="17" borderId="34" xfId="0" applyFont="1" applyFill="1" applyBorder="1" applyAlignment="1">
      <alignment horizontal="left" vertical="center"/>
    </xf>
    <xf numFmtId="0" fontId="18" fillId="17" borderId="35" xfId="0" applyFont="1" applyFill="1" applyBorder="1" applyAlignment="1">
      <alignment horizontal="left" vertical="center"/>
    </xf>
    <xf numFmtId="0" fontId="18" fillId="19" borderId="33" xfId="0" applyFont="1" applyFill="1" applyBorder="1" applyAlignment="1">
      <alignment horizontal="left" vertical="center"/>
    </xf>
    <xf numFmtId="0" fontId="18" fillId="19" borderId="34" xfId="0" applyFont="1" applyFill="1" applyBorder="1" applyAlignment="1">
      <alignment horizontal="left" vertical="center"/>
    </xf>
    <xf numFmtId="0" fontId="18" fillId="19" borderId="35" xfId="0" applyFont="1" applyFill="1" applyBorder="1" applyAlignment="1">
      <alignment horizontal="left" vertical="center"/>
    </xf>
    <xf numFmtId="0" fontId="18" fillId="22" borderId="33" xfId="0" applyFont="1" applyFill="1" applyBorder="1" applyAlignment="1">
      <alignment horizontal="left" vertical="center"/>
    </xf>
    <xf numFmtId="0" fontId="18" fillId="22" borderId="34" xfId="0" applyFont="1" applyFill="1" applyBorder="1" applyAlignment="1">
      <alignment horizontal="left" vertical="center"/>
    </xf>
    <xf numFmtId="0" fontId="18" fillId="22" borderId="35" xfId="0" applyFont="1" applyFill="1" applyBorder="1" applyAlignment="1">
      <alignment horizontal="left" vertical="center"/>
    </xf>
  </cellXfs>
  <cellStyles count="3">
    <cellStyle name="Normální" xfId="0" builtinId="0"/>
    <cellStyle name="normální_POL.XLS" xfId="1" xr:uid="{00000000-0005-0000-0000-000002000000}"/>
    <cellStyle name="Procenta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ED69A2-1F3C-433F-B619-5646E270C70F}">
  <sheetPr>
    <pageSetUpPr fitToPage="1"/>
  </sheetPr>
  <dimension ref="A1:F27"/>
  <sheetViews>
    <sheetView workbookViewId="0">
      <selection activeCell="J21" sqref="J21"/>
    </sheetView>
  </sheetViews>
  <sheetFormatPr defaultRowHeight="15" x14ac:dyDescent="0.25"/>
  <cols>
    <col min="1" max="1" width="9.28515625" style="87" customWidth="1"/>
    <col min="2" max="2" width="45.140625" style="88" customWidth="1"/>
    <col min="3" max="3" width="6.28515625" style="89" customWidth="1"/>
    <col min="4" max="4" width="8.28515625" style="90" bestFit="1" customWidth="1"/>
    <col min="5" max="5" width="11.7109375" style="88" customWidth="1"/>
    <col min="6" max="6" width="17.28515625" style="88" customWidth="1"/>
    <col min="7" max="7" width="7" style="31" customWidth="1"/>
    <col min="8" max="16384" width="9.140625" style="31"/>
  </cols>
  <sheetData>
    <row r="1" spans="1:6" s="5" customFormat="1" x14ac:dyDescent="0.2">
      <c r="A1" s="2"/>
      <c r="B1" s="2"/>
      <c r="C1" s="2"/>
      <c r="D1" s="2"/>
      <c r="E1" s="3"/>
      <c r="F1" s="4" t="s">
        <v>0</v>
      </c>
    </row>
    <row r="2" spans="1:6" s="5" customFormat="1" ht="18.75" x14ac:dyDescent="0.2">
      <c r="A2" s="6" t="s">
        <v>192</v>
      </c>
      <c r="B2" s="2"/>
      <c r="C2" s="2"/>
      <c r="D2" s="2"/>
      <c r="E2" s="3"/>
      <c r="F2" s="7" t="s">
        <v>1</v>
      </c>
    </row>
    <row r="3" spans="1:6" s="5" customFormat="1" ht="12.75" x14ac:dyDescent="0.2">
      <c r="A3" s="8"/>
      <c r="B3" s="2"/>
      <c r="C3" s="2"/>
      <c r="D3" s="2"/>
      <c r="E3" s="3"/>
      <c r="F3" s="7" t="s">
        <v>2</v>
      </c>
    </row>
    <row r="4" spans="1:6" s="5" customFormat="1" ht="12.75" x14ac:dyDescent="0.2">
      <c r="A4" s="8" t="s">
        <v>191</v>
      </c>
      <c r="B4" s="2"/>
      <c r="C4" s="2"/>
      <c r="D4" s="2"/>
      <c r="E4" s="3"/>
      <c r="F4" s="7" t="s">
        <v>3</v>
      </c>
    </row>
    <row r="5" spans="1:6" s="5" customFormat="1" ht="12.75" x14ac:dyDescent="0.2">
      <c r="A5" s="2"/>
      <c r="B5" s="2"/>
      <c r="C5" s="2"/>
      <c r="D5" s="2"/>
      <c r="E5" s="3"/>
      <c r="F5" s="7" t="s">
        <v>4</v>
      </c>
    </row>
    <row r="6" spans="1:6" s="5" customFormat="1" ht="15.75" customHeight="1" x14ac:dyDescent="0.2">
      <c r="A6" s="304" t="s">
        <v>38</v>
      </c>
      <c r="B6" s="304"/>
      <c r="C6" s="2"/>
      <c r="D6" s="2"/>
      <c r="E6" s="3"/>
      <c r="F6" s="7" t="s">
        <v>5</v>
      </c>
    </row>
    <row r="7" spans="1:6" s="5" customFormat="1" ht="18" customHeight="1" x14ac:dyDescent="0.2">
      <c r="A7" s="304"/>
      <c r="B7" s="304"/>
      <c r="C7" s="3"/>
      <c r="D7" s="3"/>
      <c r="E7" s="3"/>
      <c r="F7" s="7" t="s">
        <v>6</v>
      </c>
    </row>
    <row r="8" spans="1:6" s="5" customFormat="1" ht="18" customHeight="1" x14ac:dyDescent="0.2">
      <c r="A8" s="303" t="s">
        <v>140</v>
      </c>
      <c r="B8" s="303"/>
      <c r="C8" s="303"/>
      <c r="D8" s="303"/>
      <c r="E8" s="3"/>
      <c r="F8" s="7"/>
    </row>
    <row r="9" spans="1:6" s="5" customFormat="1" ht="24" customHeight="1" x14ac:dyDescent="0.2">
      <c r="A9" s="303"/>
      <c r="B9" s="303"/>
      <c r="C9" s="303"/>
      <c r="D9" s="303"/>
      <c r="E9" s="3"/>
      <c r="F9" s="4"/>
    </row>
    <row r="10" spans="1:6" s="5" customFormat="1" ht="15.75" x14ac:dyDescent="0.25">
      <c r="A10" s="9" t="s">
        <v>7</v>
      </c>
      <c r="B10" s="2"/>
      <c r="C10" s="2"/>
      <c r="D10" s="2"/>
      <c r="E10" s="3"/>
      <c r="F10" s="4"/>
    </row>
    <row r="11" spans="1:6" s="5" customFormat="1" x14ac:dyDescent="0.2">
      <c r="A11" s="10" t="s">
        <v>8</v>
      </c>
      <c r="B11" s="2"/>
      <c r="C11" s="2"/>
      <c r="D11" s="2"/>
      <c r="E11" s="3"/>
      <c r="F11" s="11" t="s">
        <v>86</v>
      </c>
    </row>
    <row r="12" spans="1:6" s="5" customFormat="1" ht="33.75" customHeight="1" x14ac:dyDescent="0.2">
      <c r="A12" s="12"/>
      <c r="B12" s="13"/>
      <c r="C12" s="13"/>
      <c r="D12" s="13"/>
      <c r="E12" s="14"/>
      <c r="F12" s="14"/>
    </row>
    <row r="13" spans="1:6" s="5" customFormat="1" ht="3.75" customHeight="1" thickBot="1" x14ac:dyDescent="0.25">
      <c r="A13" s="15"/>
      <c r="B13" s="16"/>
      <c r="C13" s="17"/>
      <c r="D13" s="17"/>
      <c r="E13" s="17"/>
      <c r="F13" s="17"/>
    </row>
    <row r="14" spans="1:6" s="24" customFormat="1" x14ac:dyDescent="0.25">
      <c r="A14" s="219" t="s">
        <v>142</v>
      </c>
      <c r="B14" s="229" t="s">
        <v>10</v>
      </c>
      <c r="C14" s="249"/>
      <c r="D14" s="250"/>
      <c r="E14" s="251"/>
      <c r="F14" s="239" t="s">
        <v>14</v>
      </c>
    </row>
    <row r="15" spans="1:6" ht="15.75" thickBot="1" x14ac:dyDescent="0.3">
      <c r="A15" s="220"/>
      <c r="B15" s="230"/>
      <c r="C15" s="252"/>
      <c r="D15" s="253"/>
      <c r="E15" s="254"/>
      <c r="F15" s="240" t="s">
        <v>17</v>
      </c>
    </row>
    <row r="16" spans="1:6" ht="26.25" x14ac:dyDescent="0.4">
      <c r="A16" s="221"/>
      <c r="B16" s="231" t="s">
        <v>18</v>
      </c>
      <c r="E16" s="255"/>
      <c r="F16" s="241"/>
    </row>
    <row r="17" spans="1:6" ht="15.75" x14ac:dyDescent="0.25">
      <c r="A17" s="222"/>
      <c r="B17" s="232"/>
      <c r="C17" s="256"/>
      <c r="D17" s="257"/>
      <c r="E17" s="258"/>
      <c r="F17" s="242" t="s">
        <v>19</v>
      </c>
    </row>
    <row r="18" spans="1:6" ht="27.75" customHeight="1" x14ac:dyDescent="0.25">
      <c r="A18" s="223" t="s">
        <v>141</v>
      </c>
      <c r="B18" s="233" t="s">
        <v>146</v>
      </c>
      <c r="C18" s="259"/>
      <c r="D18" s="260"/>
      <c r="E18" s="261"/>
      <c r="F18" s="243">
        <f>'1NP 17'!G26</f>
        <v>0</v>
      </c>
    </row>
    <row r="19" spans="1:6" ht="27.75" customHeight="1" x14ac:dyDescent="0.25">
      <c r="A19" s="224" t="s">
        <v>141</v>
      </c>
      <c r="B19" s="234" t="s">
        <v>147</v>
      </c>
      <c r="C19" s="262"/>
      <c r="D19" s="263"/>
      <c r="E19" s="264"/>
      <c r="F19" s="244">
        <f>'1NP 16'!G26</f>
        <v>0</v>
      </c>
    </row>
    <row r="20" spans="1:6" ht="27.75" customHeight="1" x14ac:dyDescent="0.25">
      <c r="A20" s="225" t="s">
        <v>143</v>
      </c>
      <c r="B20" s="235" t="s">
        <v>148</v>
      </c>
      <c r="C20" s="265"/>
      <c r="D20" s="266"/>
      <c r="E20" s="267"/>
      <c r="F20" s="245">
        <f>'2NP 9'!G20</f>
        <v>0</v>
      </c>
    </row>
    <row r="21" spans="1:6" ht="27.75" customHeight="1" x14ac:dyDescent="0.25">
      <c r="A21" s="225" t="s">
        <v>143</v>
      </c>
      <c r="B21" s="235" t="s">
        <v>149</v>
      </c>
      <c r="C21" s="265"/>
      <c r="D21" s="266"/>
      <c r="E21" s="267"/>
      <c r="F21" s="245">
        <f>'2NP 44'!G23</f>
        <v>0</v>
      </c>
    </row>
    <row r="22" spans="1:6" ht="27.75" customHeight="1" x14ac:dyDescent="0.25">
      <c r="A22" s="226" t="s">
        <v>144</v>
      </c>
      <c r="B22" s="236" t="s">
        <v>150</v>
      </c>
      <c r="C22" s="268"/>
      <c r="D22" s="269"/>
      <c r="E22" s="270"/>
      <c r="F22" s="246">
        <f>'3NP 8'!G25</f>
        <v>0</v>
      </c>
    </row>
    <row r="23" spans="1:6" ht="27.75" customHeight="1" x14ac:dyDescent="0.25">
      <c r="A23" s="227" t="s">
        <v>145</v>
      </c>
      <c r="B23" s="237" t="s">
        <v>151</v>
      </c>
      <c r="C23" s="271"/>
      <c r="D23" s="272"/>
      <c r="E23" s="273"/>
      <c r="F23" s="247">
        <f>'4NP 33'!G23</f>
        <v>0</v>
      </c>
    </row>
    <row r="24" spans="1:6" ht="27.75" customHeight="1" thickBot="1" x14ac:dyDescent="0.3">
      <c r="A24" s="228" t="s">
        <v>145</v>
      </c>
      <c r="B24" s="238" t="s">
        <v>152</v>
      </c>
      <c r="C24" s="274"/>
      <c r="D24" s="275"/>
      <c r="E24" s="276"/>
      <c r="F24" s="248">
        <f>'4NP 38'!G26</f>
        <v>0</v>
      </c>
    </row>
    <row r="25" spans="1:6" ht="20.25" customHeight="1" thickBot="1" x14ac:dyDescent="0.3">
      <c r="A25" s="55"/>
      <c r="B25" s="56" t="s">
        <v>22</v>
      </c>
      <c r="C25" s="57"/>
      <c r="D25" s="58"/>
      <c r="E25" s="60"/>
      <c r="F25" s="61">
        <f>SUM(F18:F24)</f>
        <v>0</v>
      </c>
    </row>
    <row r="26" spans="1:6" ht="20.25" customHeight="1" x14ac:dyDescent="0.25">
      <c r="A26" s="154" t="s">
        <v>81</v>
      </c>
      <c r="B26" s="155"/>
      <c r="C26" s="156"/>
      <c r="D26" s="157"/>
      <c r="E26" s="159"/>
      <c r="F26" s="159"/>
    </row>
    <row r="27" spans="1:6" x14ac:dyDescent="0.25">
      <c r="E27" s="91" t="s">
        <v>37</v>
      </c>
    </row>
  </sheetData>
  <mergeCells count="2">
    <mergeCell ref="A8:D9"/>
    <mergeCell ref="A6:B7"/>
  </mergeCells>
  <pageMargins left="0.70866141732283472" right="0.70866141732283472" top="0.78740157480314965" bottom="0.78740157480314965" header="0.31496062992125984" footer="0.31496062992125984"/>
  <pageSetup paperSize="9" scale="89" orientation="portrait" r:id="rId1"/>
  <headerFooter>
    <oddFooter>Stránka &amp;P z &amp;N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3413A3-2AF3-49AA-B885-4BB1CD099887}">
  <sheetPr>
    <pageSetUpPr fitToPage="1"/>
  </sheetPr>
  <dimension ref="A1:I132"/>
  <sheetViews>
    <sheetView topLeftCell="A43" workbookViewId="0">
      <selection activeCell="J57" sqref="J57"/>
    </sheetView>
  </sheetViews>
  <sheetFormatPr defaultRowHeight="15" x14ac:dyDescent="0.25"/>
  <cols>
    <col min="1" max="1" width="9.28515625" style="87" customWidth="1"/>
    <col min="2" max="2" width="45.14062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38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114</v>
      </c>
      <c r="B8" s="308"/>
      <c r="C8" s="3"/>
      <c r="D8" s="3"/>
      <c r="E8" s="3"/>
      <c r="F8" s="3"/>
      <c r="G8" s="7"/>
    </row>
    <row r="9" spans="1:7" s="5" customFormat="1" ht="24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.75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219" t="s">
        <v>9</v>
      </c>
      <c r="B14" s="277" t="s">
        <v>10</v>
      </c>
      <c r="C14" s="277" t="s">
        <v>11</v>
      </c>
      <c r="D14" s="278" t="s">
        <v>12</v>
      </c>
      <c r="E14" s="279" t="s">
        <v>13</v>
      </c>
      <c r="F14" s="279" t="s">
        <v>13</v>
      </c>
      <c r="G14" s="280" t="s">
        <v>14</v>
      </c>
    </row>
    <row r="15" spans="1:7" ht="15.75" thickBot="1" x14ac:dyDescent="0.3">
      <c r="A15" s="220"/>
      <c r="B15" s="26"/>
      <c r="C15" s="27"/>
      <c r="D15" s="28"/>
      <c r="E15" s="29" t="s">
        <v>15</v>
      </c>
      <c r="F15" s="29" t="s">
        <v>16</v>
      </c>
      <c r="G15" s="281" t="s">
        <v>17</v>
      </c>
    </row>
    <row r="16" spans="1:7" ht="26.25" x14ac:dyDescent="0.4">
      <c r="A16" s="221"/>
      <c r="B16" s="161" t="s">
        <v>18</v>
      </c>
      <c r="C16" s="33"/>
      <c r="D16" s="34"/>
      <c r="E16" s="35"/>
      <c r="F16" s="36"/>
      <c r="G16" s="282"/>
    </row>
    <row r="17" spans="1:7" ht="15.75" x14ac:dyDescent="0.25">
      <c r="A17" s="222"/>
      <c r="B17" s="38"/>
      <c r="C17" s="39"/>
      <c r="D17" s="40"/>
      <c r="E17" s="41" t="s">
        <v>19</v>
      </c>
      <c r="F17" s="42" t="s">
        <v>19</v>
      </c>
      <c r="G17" s="283" t="s">
        <v>19</v>
      </c>
    </row>
    <row r="18" spans="1:7" x14ac:dyDescent="0.25">
      <c r="A18" s="284" t="s">
        <v>20</v>
      </c>
      <c r="B18" s="177" t="s">
        <v>93</v>
      </c>
      <c r="C18" s="178"/>
      <c r="D18" s="179"/>
      <c r="E18" s="180"/>
      <c r="F18" s="181"/>
      <c r="G18" s="285">
        <f>G47</f>
        <v>0</v>
      </c>
    </row>
    <row r="19" spans="1:7" ht="17.25" customHeight="1" x14ac:dyDescent="0.25">
      <c r="A19" s="286" t="s">
        <v>21</v>
      </c>
      <c r="B19" s="44" t="str">
        <f>B50</f>
        <v>Elektroinstalační práce</v>
      </c>
      <c r="C19" s="45"/>
      <c r="D19" s="46"/>
      <c r="E19" s="47"/>
      <c r="F19" s="48"/>
      <c r="G19" s="287">
        <f>G68</f>
        <v>0</v>
      </c>
    </row>
    <row r="20" spans="1:7" ht="17.25" customHeight="1" x14ac:dyDescent="0.25">
      <c r="A20" s="288" t="s">
        <v>40</v>
      </c>
      <c r="B20" s="50" t="str">
        <f>B71</f>
        <v>Montáž nového podhledu a SDK zákrytů</v>
      </c>
      <c r="C20" s="51"/>
      <c r="D20" s="52"/>
      <c r="E20" s="53"/>
      <c r="F20" s="54"/>
      <c r="G20" s="289">
        <f>G89</f>
        <v>0</v>
      </c>
    </row>
    <row r="21" spans="1:7" ht="17.25" customHeight="1" x14ac:dyDescent="0.25">
      <c r="A21" s="290" t="s">
        <v>41</v>
      </c>
      <c r="B21" s="137" t="str">
        <f>B92</f>
        <v>Parapety</v>
      </c>
      <c r="C21" s="138"/>
      <c r="D21" s="139"/>
      <c r="E21" s="140"/>
      <c r="F21" s="141"/>
      <c r="G21" s="291">
        <f>G97</f>
        <v>0</v>
      </c>
    </row>
    <row r="22" spans="1:7" ht="17.25" customHeight="1" x14ac:dyDescent="0.25">
      <c r="A22" s="292" t="s">
        <v>42</v>
      </c>
      <c r="B22" s="131" t="str">
        <f>B100</f>
        <v>Podlahové PVC</v>
      </c>
      <c r="C22" s="132"/>
      <c r="D22" s="133"/>
      <c r="E22" s="134"/>
      <c r="F22" s="135"/>
      <c r="G22" s="293">
        <f>G109</f>
        <v>0</v>
      </c>
    </row>
    <row r="23" spans="1:7" ht="17.25" customHeight="1" x14ac:dyDescent="0.25">
      <c r="A23" s="294" t="s">
        <v>46</v>
      </c>
      <c r="B23" s="125" t="str">
        <f>B123</f>
        <v>Výmalba</v>
      </c>
      <c r="C23" s="126"/>
      <c r="D23" s="127"/>
      <c r="E23" s="128"/>
      <c r="F23" s="129"/>
      <c r="G23" s="295">
        <f>G132</f>
        <v>0</v>
      </c>
    </row>
    <row r="24" spans="1:7" ht="17.25" customHeight="1" x14ac:dyDescent="0.25">
      <c r="A24" s="296" t="s">
        <v>105</v>
      </c>
      <c r="B24" s="297" t="str">
        <f>B112</f>
        <v>Úprava topení</v>
      </c>
      <c r="C24" s="191"/>
      <c r="D24" s="192"/>
      <c r="E24" s="193"/>
      <c r="F24" s="194"/>
      <c r="G24" s="298">
        <f>G120</f>
        <v>0</v>
      </c>
    </row>
    <row r="25" spans="1:7" ht="17.25" customHeight="1" thickBot="1" x14ac:dyDescent="0.3">
      <c r="A25" s="299" t="s">
        <v>127</v>
      </c>
      <c r="B25" s="144" t="s">
        <v>80</v>
      </c>
      <c r="C25" s="145"/>
      <c r="D25" s="152">
        <v>0.03</v>
      </c>
      <c r="E25" s="146"/>
      <c r="F25" s="151"/>
      <c r="G25" s="300">
        <f>D25*(G18+G19+G20+G21+G22+G23)</f>
        <v>0</v>
      </c>
    </row>
    <row r="26" spans="1:7" ht="20.25" customHeight="1" thickBot="1" x14ac:dyDescent="0.3">
      <c r="A26" s="55"/>
      <c r="B26" s="56" t="s">
        <v>22</v>
      </c>
      <c r="C26" s="57"/>
      <c r="D26" s="58"/>
      <c r="E26" s="59"/>
      <c r="F26" s="60"/>
      <c r="G26" s="61">
        <f>SUM(G19:G25)</f>
        <v>0</v>
      </c>
    </row>
    <row r="27" spans="1:7" ht="20.25" customHeight="1" x14ac:dyDescent="0.25">
      <c r="A27" s="154" t="s">
        <v>81</v>
      </c>
      <c r="B27" s="155"/>
      <c r="C27" s="156"/>
      <c r="D27" s="157"/>
      <c r="E27" s="158"/>
      <c r="F27" s="159"/>
      <c r="G27" s="159"/>
    </row>
    <row r="28" spans="1:7" ht="55.5" customHeight="1" x14ac:dyDescent="0.25">
      <c r="A28" s="154"/>
      <c r="B28" s="155"/>
      <c r="C28" s="156"/>
      <c r="D28" s="157"/>
      <c r="E28" s="158"/>
      <c r="F28" s="159"/>
      <c r="G28" s="159"/>
    </row>
    <row r="29" spans="1:7" ht="20.25" customHeight="1" x14ac:dyDescent="0.25">
      <c r="A29" s="31"/>
      <c r="B29" s="63" t="s">
        <v>23</v>
      </c>
      <c r="C29" s="64"/>
      <c r="D29" s="65"/>
      <c r="E29" s="66"/>
      <c r="F29" s="67"/>
      <c r="G29" s="67"/>
    </row>
    <row r="30" spans="1:7" x14ac:dyDescent="0.25">
      <c r="A30" s="162" t="s">
        <v>20</v>
      </c>
      <c r="B30" s="321" t="s">
        <v>93</v>
      </c>
      <c r="C30" s="322"/>
      <c r="D30" s="322"/>
      <c r="E30" s="322"/>
      <c r="F30" s="322"/>
      <c r="G30" s="323"/>
    </row>
    <row r="31" spans="1:7" x14ac:dyDescent="0.25">
      <c r="A31" s="70">
        <v>1</v>
      </c>
      <c r="B31" s="71" t="s">
        <v>94</v>
      </c>
      <c r="C31" s="72" t="s">
        <v>53</v>
      </c>
      <c r="D31" s="73">
        <v>1</v>
      </c>
      <c r="E31" s="302" t="s">
        <v>185</v>
      </c>
      <c r="F31" s="301" t="s">
        <v>186</v>
      </c>
      <c r="G31" s="75"/>
    </row>
    <row r="32" spans="1:7" x14ac:dyDescent="0.25">
      <c r="A32" s="76">
        <f t="shared" ref="A32:A45" si="0">1+A31</f>
        <v>2</v>
      </c>
      <c r="B32" s="71" t="s">
        <v>115</v>
      </c>
      <c r="C32" s="72" t="s">
        <v>53</v>
      </c>
      <c r="D32" s="73">
        <v>1</v>
      </c>
      <c r="E32" s="302" t="s">
        <v>185</v>
      </c>
      <c r="F32" s="301" t="s">
        <v>186</v>
      </c>
      <c r="G32" s="75"/>
    </row>
    <row r="33" spans="1:7" x14ac:dyDescent="0.25">
      <c r="A33" s="76">
        <f t="shared" si="0"/>
        <v>3</v>
      </c>
      <c r="B33" s="71" t="s">
        <v>116</v>
      </c>
      <c r="C33" s="72" t="s">
        <v>53</v>
      </c>
      <c r="D33" s="73">
        <v>1</v>
      </c>
      <c r="E33" s="302"/>
      <c r="F33" s="150">
        <v>0</v>
      </c>
      <c r="G33" s="75">
        <f t="shared" ref="G33:G34" si="1">D33*(E33+F33)</f>
        <v>0</v>
      </c>
    </row>
    <row r="34" spans="1:7" x14ac:dyDescent="0.25">
      <c r="A34" s="76">
        <f t="shared" si="0"/>
        <v>4</v>
      </c>
      <c r="B34" s="71" t="s">
        <v>117</v>
      </c>
      <c r="C34" s="72" t="s">
        <v>53</v>
      </c>
      <c r="D34" s="73">
        <v>1</v>
      </c>
      <c r="E34" s="302"/>
      <c r="F34" s="150">
        <v>0</v>
      </c>
      <c r="G34" s="75">
        <f t="shared" si="1"/>
        <v>0</v>
      </c>
    </row>
    <row r="35" spans="1:7" x14ac:dyDescent="0.25">
      <c r="A35" s="76">
        <f t="shared" si="0"/>
        <v>5</v>
      </c>
      <c r="B35" s="71" t="s">
        <v>130</v>
      </c>
      <c r="C35" s="72" t="s">
        <v>53</v>
      </c>
      <c r="D35" s="73">
        <v>1</v>
      </c>
      <c r="E35" s="302" t="s">
        <v>185</v>
      </c>
      <c r="F35" s="301" t="s">
        <v>186</v>
      </c>
      <c r="G35" s="75"/>
    </row>
    <row r="36" spans="1:7" x14ac:dyDescent="0.25">
      <c r="A36" s="76">
        <f t="shared" si="0"/>
        <v>6</v>
      </c>
      <c r="B36" s="71" t="s">
        <v>96</v>
      </c>
      <c r="C36" s="72" t="s">
        <v>53</v>
      </c>
      <c r="D36" s="73">
        <v>1</v>
      </c>
      <c r="E36" s="302" t="s">
        <v>185</v>
      </c>
      <c r="F36" s="301" t="s">
        <v>186</v>
      </c>
      <c r="G36" s="75"/>
    </row>
    <row r="37" spans="1:7" x14ac:dyDescent="0.25">
      <c r="A37" s="76">
        <f t="shared" si="0"/>
        <v>7</v>
      </c>
      <c r="B37" s="71" t="s">
        <v>70</v>
      </c>
      <c r="C37" s="72" t="s">
        <v>25</v>
      </c>
      <c r="D37" s="73">
        <v>3</v>
      </c>
      <c r="E37" s="150"/>
      <c r="F37" s="150">
        <v>0</v>
      </c>
      <c r="G37" s="75">
        <f t="shared" ref="G37" si="2">D37*(E37+F37)</f>
        <v>0</v>
      </c>
    </row>
    <row r="38" spans="1:7" ht="30" x14ac:dyDescent="0.25">
      <c r="A38" s="76">
        <f t="shared" si="0"/>
        <v>8</v>
      </c>
      <c r="B38" s="71" t="s">
        <v>108</v>
      </c>
      <c r="C38" s="72" t="s">
        <v>53</v>
      </c>
      <c r="D38" s="73">
        <v>1</v>
      </c>
      <c r="E38" s="150"/>
      <c r="F38" s="150">
        <v>0</v>
      </c>
      <c r="G38" s="75">
        <f>D38*(E38+F38)</f>
        <v>0</v>
      </c>
    </row>
    <row r="39" spans="1:7" x14ac:dyDescent="0.25">
      <c r="A39" s="76">
        <f>A38+1</f>
        <v>9</v>
      </c>
      <c r="B39" s="71" t="s">
        <v>45</v>
      </c>
      <c r="C39" s="72" t="s">
        <v>25</v>
      </c>
      <c r="D39" s="101">
        <v>1</v>
      </c>
      <c r="E39" s="100"/>
      <c r="F39" s="102">
        <v>0</v>
      </c>
      <c r="G39" s="75">
        <f t="shared" ref="G39" si="3">(F39+E39)*D39</f>
        <v>0</v>
      </c>
    </row>
    <row r="40" spans="1:7" x14ac:dyDescent="0.25">
      <c r="A40" s="76">
        <f t="shared" si="0"/>
        <v>10</v>
      </c>
      <c r="B40" s="71" t="s">
        <v>43</v>
      </c>
      <c r="C40" s="72" t="s">
        <v>24</v>
      </c>
      <c r="D40" s="101">
        <v>5</v>
      </c>
      <c r="E40" s="100"/>
      <c r="F40" s="100">
        <v>0</v>
      </c>
      <c r="G40" s="75">
        <f>D40*E40+D40*F40</f>
        <v>0</v>
      </c>
    </row>
    <row r="41" spans="1:7" ht="30" x14ac:dyDescent="0.25">
      <c r="A41" s="76">
        <f>A40+1</f>
        <v>11</v>
      </c>
      <c r="B41" s="71" t="s">
        <v>124</v>
      </c>
      <c r="C41" s="72" t="s">
        <v>53</v>
      </c>
      <c r="D41" s="73">
        <v>1</v>
      </c>
      <c r="E41" s="150"/>
      <c r="F41" s="150">
        <v>0</v>
      </c>
      <c r="G41" s="75">
        <f>D41*(E41+F41)</f>
        <v>0</v>
      </c>
    </row>
    <row r="42" spans="1:7" x14ac:dyDescent="0.25">
      <c r="A42" s="76">
        <f>A41+1</f>
        <v>12</v>
      </c>
      <c r="B42" s="71" t="s">
        <v>49</v>
      </c>
      <c r="C42" s="72" t="s">
        <v>48</v>
      </c>
      <c r="D42" s="101">
        <v>11.5</v>
      </c>
      <c r="E42" s="100"/>
      <c r="F42" s="102">
        <v>0</v>
      </c>
      <c r="G42" s="75">
        <f>(F42+E42)*D42</f>
        <v>0</v>
      </c>
    </row>
    <row r="43" spans="1:7" x14ac:dyDescent="0.25">
      <c r="A43" s="76">
        <f>1+A42</f>
        <v>13</v>
      </c>
      <c r="B43" s="71" t="s">
        <v>118</v>
      </c>
      <c r="C43" s="78" t="s">
        <v>48</v>
      </c>
      <c r="D43" s="101">
        <v>11.5</v>
      </c>
      <c r="E43" s="102"/>
      <c r="F43" s="102">
        <v>0</v>
      </c>
      <c r="G43" s="75">
        <f>D43*E43+D43*F43</f>
        <v>0</v>
      </c>
    </row>
    <row r="44" spans="1:7" x14ac:dyDescent="0.25">
      <c r="A44" s="76">
        <f t="shared" si="0"/>
        <v>14</v>
      </c>
      <c r="B44" s="71" t="s">
        <v>100</v>
      </c>
      <c r="C44" s="78" t="s">
        <v>26</v>
      </c>
      <c r="D44" s="73">
        <v>1</v>
      </c>
      <c r="E44" s="74"/>
      <c r="F44" s="74">
        <v>0</v>
      </c>
      <c r="G44" s="75">
        <f>D44*E44+D44*F44</f>
        <v>0</v>
      </c>
    </row>
    <row r="45" spans="1:7" x14ac:dyDescent="0.25">
      <c r="A45" s="76">
        <f t="shared" si="0"/>
        <v>15</v>
      </c>
      <c r="B45" s="71" t="s">
        <v>119</v>
      </c>
      <c r="C45" s="78" t="s">
        <v>26</v>
      </c>
      <c r="D45" s="73">
        <v>1</v>
      </c>
      <c r="E45" s="74"/>
      <c r="F45" s="74">
        <v>0</v>
      </c>
      <c r="G45" s="75">
        <f>D45*E45+D45*F45</f>
        <v>0</v>
      </c>
    </row>
    <row r="46" spans="1:7" ht="20.25" customHeight="1" thickBot="1" x14ac:dyDescent="0.3">
      <c r="A46" s="163">
        <f>A45+1</f>
        <v>16</v>
      </c>
      <c r="B46" s="71" t="s">
        <v>75</v>
      </c>
      <c r="C46" s="72" t="s">
        <v>26</v>
      </c>
      <c r="D46" s="73">
        <v>1</v>
      </c>
      <c r="E46" s="150"/>
      <c r="F46" s="150">
        <v>0</v>
      </c>
      <c r="G46" s="75">
        <f t="shared" ref="G46" si="4">D46*E46+D46*F46</f>
        <v>0</v>
      </c>
    </row>
    <row r="47" spans="1:7" ht="20.25" customHeight="1" thickBot="1" x14ac:dyDescent="0.3">
      <c r="A47" s="170"/>
      <c r="B47" s="171" t="s">
        <v>101</v>
      </c>
      <c r="C47" s="172"/>
      <c r="D47" s="173"/>
      <c r="E47" s="174"/>
      <c r="F47" s="174"/>
      <c r="G47" s="175">
        <f>SUM(G31:G46)</f>
        <v>0</v>
      </c>
    </row>
    <row r="48" spans="1:7" x14ac:dyDescent="0.25">
      <c r="A48" s="163"/>
      <c r="B48" s="164"/>
      <c r="C48" s="165"/>
      <c r="D48" s="166"/>
      <c r="E48" s="167"/>
      <c r="F48" s="168"/>
      <c r="G48" s="169"/>
    </row>
    <row r="49" spans="1:7" s="69" customFormat="1" x14ac:dyDescent="0.25">
      <c r="A49" s="31"/>
      <c r="B49" s="63" t="s">
        <v>23</v>
      </c>
      <c r="C49" s="64"/>
      <c r="D49" s="65"/>
      <c r="E49" s="66"/>
      <c r="F49" s="67"/>
      <c r="G49" s="67"/>
    </row>
    <row r="50" spans="1:7" s="69" customFormat="1" x14ac:dyDescent="0.25">
      <c r="A50" s="68" t="s">
        <v>21</v>
      </c>
      <c r="B50" s="309" t="s">
        <v>59</v>
      </c>
      <c r="C50" s="310"/>
      <c r="D50" s="310"/>
      <c r="E50" s="310"/>
      <c r="F50" s="310"/>
      <c r="G50" s="311"/>
    </row>
    <row r="51" spans="1:7" s="69" customFormat="1" x14ac:dyDescent="0.25">
      <c r="A51" s="70">
        <v>1</v>
      </c>
      <c r="B51" s="71" t="s">
        <v>68</v>
      </c>
      <c r="C51" s="72" t="s">
        <v>24</v>
      </c>
      <c r="D51" s="73">
        <v>90</v>
      </c>
      <c r="E51" s="150">
        <v>0</v>
      </c>
      <c r="F51" s="150">
        <v>0</v>
      </c>
      <c r="G51" s="75">
        <f>D51*(E51+F51)</f>
        <v>0</v>
      </c>
    </row>
    <row r="52" spans="1:7" s="69" customFormat="1" x14ac:dyDescent="0.25">
      <c r="A52" s="76">
        <f t="shared" ref="A52:A67" si="5">1+A51</f>
        <v>2</v>
      </c>
      <c r="B52" s="71" t="s">
        <v>69</v>
      </c>
      <c r="C52" s="72" t="s">
        <v>24</v>
      </c>
      <c r="D52" s="73">
        <v>120</v>
      </c>
      <c r="E52" s="150">
        <v>0</v>
      </c>
      <c r="F52" s="150">
        <v>0</v>
      </c>
      <c r="G52" s="75">
        <f t="shared" ref="G52:G66" si="6">D52*(E52+F52)</f>
        <v>0</v>
      </c>
    </row>
    <row r="53" spans="1:7" s="69" customFormat="1" x14ac:dyDescent="0.25">
      <c r="A53" s="76">
        <f t="shared" si="5"/>
        <v>3</v>
      </c>
      <c r="B53" s="71" t="s">
        <v>176</v>
      </c>
      <c r="C53" s="72" t="s">
        <v>24</v>
      </c>
      <c r="D53" s="73">
        <v>150</v>
      </c>
      <c r="E53" s="150">
        <v>0</v>
      </c>
      <c r="F53" s="150">
        <v>0</v>
      </c>
      <c r="G53" s="75">
        <f t="shared" si="6"/>
        <v>0</v>
      </c>
    </row>
    <row r="54" spans="1:7" s="69" customFormat="1" ht="30" x14ac:dyDescent="0.25">
      <c r="A54" s="76">
        <f t="shared" si="5"/>
        <v>4</v>
      </c>
      <c r="B54" s="71" t="s">
        <v>106</v>
      </c>
      <c r="C54" s="72" t="s">
        <v>25</v>
      </c>
      <c r="D54" s="73">
        <v>3</v>
      </c>
      <c r="E54" s="150">
        <v>0</v>
      </c>
      <c r="F54" s="150">
        <v>0</v>
      </c>
      <c r="G54" s="75">
        <f t="shared" si="6"/>
        <v>0</v>
      </c>
    </row>
    <row r="55" spans="1:7" s="69" customFormat="1" ht="30" x14ac:dyDescent="0.25">
      <c r="A55" s="76">
        <f t="shared" si="5"/>
        <v>5</v>
      </c>
      <c r="B55" s="71" t="s">
        <v>107</v>
      </c>
      <c r="C55" s="72" t="s">
        <v>25</v>
      </c>
      <c r="D55" s="73">
        <v>1</v>
      </c>
      <c r="E55" s="150">
        <v>0</v>
      </c>
      <c r="F55" s="150">
        <v>0</v>
      </c>
      <c r="G55" s="75">
        <f t="shared" si="6"/>
        <v>0</v>
      </c>
    </row>
    <row r="56" spans="1:7" s="69" customFormat="1" x14ac:dyDescent="0.25">
      <c r="A56" s="76">
        <f t="shared" si="5"/>
        <v>6</v>
      </c>
      <c r="B56" s="71" t="s">
        <v>71</v>
      </c>
      <c r="C56" s="72" t="s">
        <v>25</v>
      </c>
      <c r="D56" s="101">
        <v>1</v>
      </c>
      <c r="E56" s="150">
        <v>0</v>
      </c>
      <c r="F56" s="150">
        <v>0</v>
      </c>
      <c r="G56" s="75">
        <f t="shared" ref="G56:G61" si="7">D56*(E56+F56)</f>
        <v>0</v>
      </c>
    </row>
    <row r="57" spans="1:7" s="69" customFormat="1" x14ac:dyDescent="0.25">
      <c r="A57" s="76">
        <f t="shared" si="5"/>
        <v>7</v>
      </c>
      <c r="B57" s="71" t="s">
        <v>72</v>
      </c>
      <c r="C57" s="72" t="s">
        <v>25</v>
      </c>
      <c r="D57" s="73">
        <v>13</v>
      </c>
      <c r="E57" s="150">
        <v>0</v>
      </c>
      <c r="F57" s="150">
        <v>0</v>
      </c>
      <c r="G57" s="75">
        <f t="shared" si="7"/>
        <v>0</v>
      </c>
    </row>
    <row r="58" spans="1:7" s="69" customFormat="1" x14ac:dyDescent="0.25">
      <c r="A58" s="76">
        <f t="shared" si="5"/>
        <v>8</v>
      </c>
      <c r="B58" s="71" t="s">
        <v>27</v>
      </c>
      <c r="C58" s="78" t="s">
        <v>26</v>
      </c>
      <c r="D58" s="73">
        <v>1</v>
      </c>
      <c r="E58" s="150">
        <v>0</v>
      </c>
      <c r="F58" s="150"/>
      <c r="G58" s="75">
        <f t="shared" si="7"/>
        <v>0</v>
      </c>
    </row>
    <row r="59" spans="1:7" s="69" customFormat="1" x14ac:dyDescent="0.25">
      <c r="A59" s="76">
        <f t="shared" si="5"/>
        <v>9</v>
      </c>
      <c r="B59" s="71" t="s">
        <v>28</v>
      </c>
      <c r="C59" s="72" t="s">
        <v>26</v>
      </c>
      <c r="D59" s="73">
        <v>1</v>
      </c>
      <c r="E59" s="150"/>
      <c r="F59" s="150">
        <v>0</v>
      </c>
      <c r="G59" s="75">
        <f t="shared" si="7"/>
        <v>0</v>
      </c>
    </row>
    <row r="60" spans="1:7" s="69" customFormat="1" ht="13.5" customHeight="1" x14ac:dyDescent="0.25">
      <c r="A60" s="76">
        <f t="shared" si="5"/>
        <v>10</v>
      </c>
      <c r="B60" s="71" t="s">
        <v>73</v>
      </c>
      <c r="C60" s="78" t="s">
        <v>26</v>
      </c>
      <c r="D60" s="73">
        <v>1</v>
      </c>
      <c r="E60" s="150"/>
      <c r="F60" s="150">
        <v>0</v>
      </c>
      <c r="G60" s="75">
        <f t="shared" si="7"/>
        <v>0</v>
      </c>
    </row>
    <row r="61" spans="1:7" s="69" customFormat="1" ht="13.5" customHeight="1" x14ac:dyDescent="0.25">
      <c r="A61" s="76">
        <f t="shared" si="5"/>
        <v>11</v>
      </c>
      <c r="B61" s="71" t="s">
        <v>74</v>
      </c>
      <c r="C61" s="72" t="s">
        <v>26</v>
      </c>
      <c r="D61" s="73">
        <v>1</v>
      </c>
      <c r="E61" s="150">
        <v>0</v>
      </c>
      <c r="F61" s="150">
        <v>0</v>
      </c>
      <c r="G61" s="75">
        <f t="shared" si="7"/>
        <v>0</v>
      </c>
    </row>
    <row r="62" spans="1:7" s="69" customFormat="1" ht="13.5" customHeight="1" x14ac:dyDescent="0.25">
      <c r="A62" s="76">
        <f t="shared" si="5"/>
        <v>12</v>
      </c>
      <c r="B62" s="71" t="s">
        <v>76</v>
      </c>
      <c r="C62" s="72" t="s">
        <v>25</v>
      </c>
      <c r="D62" s="73">
        <v>12</v>
      </c>
      <c r="E62" s="150">
        <v>0</v>
      </c>
      <c r="F62" s="150">
        <v>0</v>
      </c>
      <c r="G62" s="75">
        <f t="shared" si="6"/>
        <v>0</v>
      </c>
    </row>
    <row r="63" spans="1:7" s="69" customFormat="1" ht="13.5" customHeight="1" x14ac:dyDescent="0.25">
      <c r="A63" s="76">
        <f t="shared" si="5"/>
        <v>13</v>
      </c>
      <c r="B63" s="71" t="s">
        <v>178</v>
      </c>
      <c r="C63" s="72" t="s">
        <v>25</v>
      </c>
      <c r="D63" s="73">
        <v>4</v>
      </c>
      <c r="E63" s="150">
        <v>0</v>
      </c>
      <c r="F63" s="150">
        <v>0</v>
      </c>
      <c r="G63" s="75">
        <f t="shared" si="6"/>
        <v>0</v>
      </c>
    </row>
    <row r="64" spans="1:7" s="69" customFormat="1" ht="13.5" customHeight="1" x14ac:dyDescent="0.25">
      <c r="A64" s="76">
        <f t="shared" si="5"/>
        <v>14</v>
      </c>
      <c r="B64" s="71" t="s">
        <v>77</v>
      </c>
      <c r="C64" s="72" t="s">
        <v>26</v>
      </c>
      <c r="D64" s="73">
        <v>1</v>
      </c>
      <c r="E64" s="150">
        <v>0</v>
      </c>
      <c r="F64" s="150">
        <v>0</v>
      </c>
      <c r="G64" s="75">
        <f t="shared" si="6"/>
        <v>0</v>
      </c>
    </row>
    <row r="65" spans="1:9" s="69" customFormat="1" ht="15" customHeight="1" x14ac:dyDescent="0.25">
      <c r="A65" s="76">
        <f t="shared" si="5"/>
        <v>15</v>
      </c>
      <c r="B65" s="71" t="s">
        <v>78</v>
      </c>
      <c r="C65" s="72" t="s">
        <v>26</v>
      </c>
      <c r="D65" s="73">
        <v>1</v>
      </c>
      <c r="E65" s="150">
        <v>0</v>
      </c>
      <c r="F65" s="150">
        <v>0</v>
      </c>
      <c r="G65" s="75">
        <f t="shared" si="6"/>
        <v>0</v>
      </c>
    </row>
    <row r="66" spans="1:9" s="69" customFormat="1" ht="15" customHeight="1" x14ac:dyDescent="0.25">
      <c r="A66" s="76">
        <f t="shared" si="5"/>
        <v>16</v>
      </c>
      <c r="B66" s="71" t="s">
        <v>79</v>
      </c>
      <c r="C66" s="72" t="s">
        <v>26</v>
      </c>
      <c r="D66" s="73">
        <v>1</v>
      </c>
      <c r="E66" s="150">
        <v>0</v>
      </c>
      <c r="F66" s="150"/>
      <c r="G66" s="75">
        <f t="shared" si="6"/>
        <v>0</v>
      </c>
    </row>
    <row r="67" spans="1:9" s="69" customFormat="1" ht="15" customHeight="1" thickBot="1" x14ac:dyDescent="0.3">
      <c r="A67" s="76">
        <f t="shared" si="5"/>
        <v>17</v>
      </c>
      <c r="B67" s="71" t="s">
        <v>29</v>
      </c>
      <c r="C67" s="78" t="s">
        <v>26</v>
      </c>
      <c r="D67" s="73">
        <v>1</v>
      </c>
      <c r="E67" s="74"/>
      <c r="F67" s="74">
        <v>0</v>
      </c>
      <c r="G67" s="75">
        <f t="shared" ref="G67" si="8">D67*E67+D67*F67</f>
        <v>0</v>
      </c>
    </row>
    <row r="68" spans="1:9" s="69" customFormat="1" ht="15" customHeight="1" thickBot="1" x14ac:dyDescent="0.3">
      <c r="A68" s="81"/>
      <c r="B68" s="82" t="s">
        <v>39</v>
      </c>
      <c r="C68" s="83"/>
      <c r="D68" s="84"/>
      <c r="E68" s="85"/>
      <c r="F68" s="85"/>
      <c r="G68" s="86">
        <f>SUM(G51:G67)</f>
        <v>0</v>
      </c>
    </row>
    <row r="69" spans="1:9" s="69" customFormat="1" ht="15" customHeight="1" x14ac:dyDescent="0.25">
      <c r="A69" s="87"/>
      <c r="B69" s="88"/>
      <c r="C69" s="89"/>
      <c r="D69" s="90"/>
      <c r="E69" s="91"/>
      <c r="F69" s="92"/>
      <c r="G69" s="88"/>
    </row>
    <row r="70" spans="1:9" s="69" customFormat="1" x14ac:dyDescent="0.25">
      <c r="A70" s="62"/>
      <c r="B70" s="63" t="s">
        <v>23</v>
      </c>
      <c r="C70" s="64"/>
      <c r="D70" s="65"/>
      <c r="E70" s="66"/>
      <c r="F70" s="67"/>
      <c r="G70" s="67"/>
    </row>
    <row r="71" spans="1:9" s="69" customFormat="1" x14ac:dyDescent="0.25">
      <c r="A71" s="93" t="s">
        <v>40</v>
      </c>
      <c r="B71" s="312" t="s">
        <v>57</v>
      </c>
      <c r="C71" s="313"/>
      <c r="D71" s="313"/>
      <c r="E71" s="313"/>
      <c r="F71" s="313"/>
      <c r="G71" s="314"/>
    </row>
    <row r="72" spans="1:9" s="69" customFormat="1" ht="15" customHeight="1" x14ac:dyDescent="0.25">
      <c r="A72" s="76">
        <v>1</v>
      </c>
      <c r="B72" s="71" t="s">
        <v>166</v>
      </c>
      <c r="C72" s="72" t="s">
        <v>32</v>
      </c>
      <c r="D72" s="101">
        <v>11.5</v>
      </c>
      <c r="E72" s="100">
        <v>0</v>
      </c>
      <c r="F72" s="102">
        <v>0</v>
      </c>
      <c r="G72" s="75">
        <f t="shared" ref="G72:G74" si="9">(F72+E72)*D72</f>
        <v>0</v>
      </c>
    </row>
    <row r="73" spans="1:9" s="69" customFormat="1" ht="15" customHeight="1" x14ac:dyDescent="0.25">
      <c r="A73" s="76">
        <f>A72+1</f>
        <v>2</v>
      </c>
      <c r="B73" s="71" t="s">
        <v>31</v>
      </c>
      <c r="C73" s="72" t="s">
        <v>32</v>
      </c>
      <c r="D73" s="101">
        <v>12</v>
      </c>
      <c r="E73" s="100">
        <v>0</v>
      </c>
      <c r="F73" s="102">
        <v>0</v>
      </c>
      <c r="G73" s="75">
        <f t="shared" ref="G73" si="10">(F73+E73)*D73</f>
        <v>0</v>
      </c>
    </row>
    <row r="74" spans="1:9" s="69" customFormat="1" ht="15" customHeight="1" x14ac:dyDescent="0.25">
      <c r="A74" s="76">
        <f>A73+1</f>
        <v>3</v>
      </c>
      <c r="B74" s="71" t="s">
        <v>167</v>
      </c>
      <c r="C74" s="72" t="s">
        <v>32</v>
      </c>
      <c r="D74" s="101">
        <v>12</v>
      </c>
      <c r="E74" s="100">
        <v>0</v>
      </c>
      <c r="F74" s="102">
        <v>0</v>
      </c>
      <c r="G74" s="75">
        <f t="shared" si="9"/>
        <v>0</v>
      </c>
    </row>
    <row r="75" spans="1:9" s="69" customFormat="1" x14ac:dyDescent="0.25">
      <c r="A75" s="76">
        <f t="shared" ref="A75:A88" si="11">A74+1</f>
        <v>4</v>
      </c>
      <c r="B75" s="71" t="s">
        <v>34</v>
      </c>
      <c r="C75" s="78" t="s">
        <v>26</v>
      </c>
      <c r="D75" s="77">
        <v>1</v>
      </c>
      <c r="E75" s="102"/>
      <c r="F75" s="102">
        <v>0</v>
      </c>
      <c r="G75" s="75">
        <f t="shared" ref="G75:G88" si="12">D75*E75+D75*F75</f>
        <v>0</v>
      </c>
    </row>
    <row r="76" spans="1:9" s="69" customFormat="1" x14ac:dyDescent="0.25">
      <c r="A76" s="76">
        <f>A75+1</f>
        <v>5</v>
      </c>
      <c r="B76" s="71" t="s">
        <v>168</v>
      </c>
      <c r="C76" s="72" t="s">
        <v>32</v>
      </c>
      <c r="D76" s="101">
        <v>41</v>
      </c>
      <c r="E76" s="100">
        <v>0</v>
      </c>
      <c r="F76" s="100">
        <v>0</v>
      </c>
      <c r="G76" s="75">
        <f t="shared" si="12"/>
        <v>0</v>
      </c>
    </row>
    <row r="77" spans="1:9" s="69" customFormat="1" ht="30" x14ac:dyDescent="0.25">
      <c r="A77" s="76">
        <f t="shared" ref="A77:A78" si="13">A76+1</f>
        <v>6</v>
      </c>
      <c r="B77" s="71" t="s">
        <v>183</v>
      </c>
      <c r="C77" s="72" t="s">
        <v>32</v>
      </c>
      <c r="D77" s="101">
        <v>10</v>
      </c>
      <c r="E77" s="100">
        <v>0</v>
      </c>
      <c r="F77" s="100">
        <v>0</v>
      </c>
      <c r="G77" s="75">
        <f t="shared" ref="G77" si="14">D77*E77+D77*F77</f>
        <v>0</v>
      </c>
    </row>
    <row r="78" spans="1:9" s="69" customFormat="1" x14ac:dyDescent="0.25">
      <c r="A78" s="76">
        <f t="shared" si="13"/>
        <v>7</v>
      </c>
      <c r="B78" s="71" t="s">
        <v>182</v>
      </c>
      <c r="C78" s="72" t="s">
        <v>32</v>
      </c>
      <c r="D78" s="101">
        <v>41</v>
      </c>
      <c r="E78" s="100">
        <v>0</v>
      </c>
      <c r="F78" s="100">
        <v>0</v>
      </c>
      <c r="G78" s="75">
        <f t="shared" ref="G78" si="15">D78*E78+D78*F78</f>
        <v>0</v>
      </c>
    </row>
    <row r="79" spans="1:9" s="69" customFormat="1" x14ac:dyDescent="0.25">
      <c r="A79" s="76">
        <f t="shared" ref="A79:A83" si="16">A78+1</f>
        <v>8</v>
      </c>
      <c r="B79" s="71" t="s">
        <v>65</v>
      </c>
      <c r="C79" s="72" t="s">
        <v>24</v>
      </c>
      <c r="D79" s="101">
        <v>4.5</v>
      </c>
      <c r="E79" s="100">
        <v>0</v>
      </c>
      <c r="F79" s="100">
        <v>0</v>
      </c>
      <c r="G79" s="75">
        <f t="shared" si="12"/>
        <v>0</v>
      </c>
    </row>
    <row r="80" spans="1:9" s="69" customFormat="1" x14ac:dyDescent="0.25">
      <c r="A80" s="76">
        <f t="shared" si="16"/>
        <v>9</v>
      </c>
      <c r="B80" s="71" t="s">
        <v>35</v>
      </c>
      <c r="C80" s="72" t="s">
        <v>25</v>
      </c>
      <c r="D80" s="101">
        <v>1</v>
      </c>
      <c r="E80" s="100">
        <v>0</v>
      </c>
      <c r="F80" s="100">
        <v>0</v>
      </c>
      <c r="G80" s="75">
        <f t="shared" si="12"/>
        <v>0</v>
      </c>
      <c r="I80" s="69" t="s">
        <v>181</v>
      </c>
    </row>
    <row r="81" spans="1:8" s="69" customFormat="1" x14ac:dyDescent="0.25">
      <c r="A81" s="76">
        <f t="shared" si="16"/>
        <v>10</v>
      </c>
      <c r="B81" s="71" t="s">
        <v>62</v>
      </c>
      <c r="C81" s="72" t="s">
        <v>24</v>
      </c>
      <c r="D81" s="101">
        <v>6</v>
      </c>
      <c r="E81" s="100">
        <v>0</v>
      </c>
      <c r="F81" s="100">
        <v>0</v>
      </c>
      <c r="G81" s="75">
        <f t="shared" si="12"/>
        <v>0</v>
      </c>
    </row>
    <row r="82" spans="1:8" s="69" customFormat="1" x14ac:dyDescent="0.25">
      <c r="A82" s="76">
        <f t="shared" si="16"/>
        <v>11</v>
      </c>
      <c r="B82" s="71" t="s">
        <v>169</v>
      </c>
      <c r="C82" s="72" t="s">
        <v>32</v>
      </c>
      <c r="D82" s="101">
        <v>7</v>
      </c>
      <c r="E82" s="100">
        <v>0</v>
      </c>
      <c r="F82" s="100">
        <v>0</v>
      </c>
      <c r="G82" s="75">
        <f>D82*E82+D82*F82</f>
        <v>0</v>
      </c>
    </row>
    <row r="83" spans="1:8" s="69" customFormat="1" x14ac:dyDescent="0.25">
      <c r="A83" s="76">
        <f t="shared" si="16"/>
        <v>12</v>
      </c>
      <c r="B83" s="71" t="s">
        <v>132</v>
      </c>
      <c r="C83" s="72" t="s">
        <v>32</v>
      </c>
      <c r="D83" s="101">
        <v>8</v>
      </c>
      <c r="E83" s="100">
        <v>0</v>
      </c>
      <c r="F83" s="100">
        <v>0</v>
      </c>
      <c r="G83" s="75">
        <f>D83*E83+D83*F83</f>
        <v>0</v>
      </c>
    </row>
    <row r="84" spans="1:8" s="69" customFormat="1" ht="17.25" customHeight="1" x14ac:dyDescent="0.25">
      <c r="A84" s="76">
        <f t="shared" si="11"/>
        <v>13</v>
      </c>
      <c r="B84" s="71" t="s">
        <v>171</v>
      </c>
      <c r="C84" s="72" t="s">
        <v>24</v>
      </c>
      <c r="D84" s="101">
        <v>5</v>
      </c>
      <c r="E84" s="100">
        <v>0</v>
      </c>
      <c r="F84" s="100">
        <v>0</v>
      </c>
      <c r="G84" s="75">
        <f t="shared" si="12"/>
        <v>0</v>
      </c>
    </row>
    <row r="85" spans="1:8" s="69" customFormat="1" ht="17.25" customHeight="1" x14ac:dyDescent="0.25">
      <c r="A85" s="76">
        <f t="shared" si="11"/>
        <v>14</v>
      </c>
      <c r="B85" s="71" t="s">
        <v>172</v>
      </c>
      <c r="C85" s="72" t="s">
        <v>24</v>
      </c>
      <c r="D85" s="101">
        <v>11</v>
      </c>
      <c r="E85" s="100">
        <v>0</v>
      </c>
      <c r="F85" s="100">
        <v>0</v>
      </c>
      <c r="G85" s="75">
        <f t="shared" ref="G85" si="17">D85*E85+D85*F85</f>
        <v>0</v>
      </c>
    </row>
    <row r="86" spans="1:8" s="69" customFormat="1" ht="17.25" customHeight="1" x14ac:dyDescent="0.25">
      <c r="A86" s="76">
        <f>A85+1</f>
        <v>15</v>
      </c>
      <c r="B86" s="71" t="s">
        <v>36</v>
      </c>
      <c r="C86" s="78" t="s">
        <v>26</v>
      </c>
      <c r="D86" s="101">
        <v>1</v>
      </c>
      <c r="E86" s="74"/>
      <c r="F86" s="74">
        <v>0</v>
      </c>
      <c r="G86" s="75">
        <f t="shared" si="12"/>
        <v>0</v>
      </c>
    </row>
    <row r="87" spans="1:8" ht="15.75" customHeight="1" x14ac:dyDescent="0.25">
      <c r="A87" s="76">
        <f>A86+1</f>
        <v>16</v>
      </c>
      <c r="B87" s="71" t="s">
        <v>173</v>
      </c>
      <c r="C87" s="72" t="s">
        <v>32</v>
      </c>
      <c r="D87" s="101">
        <v>20</v>
      </c>
      <c r="E87" s="100"/>
      <c r="F87" s="100"/>
      <c r="G87" s="75"/>
    </row>
    <row r="88" spans="1:8" ht="15.75" thickBot="1" x14ac:dyDescent="0.3">
      <c r="A88" s="76">
        <f t="shared" si="11"/>
        <v>17</v>
      </c>
      <c r="B88" s="71" t="s">
        <v>29</v>
      </c>
      <c r="C88" s="78" t="s">
        <v>26</v>
      </c>
      <c r="D88" s="73">
        <v>1</v>
      </c>
      <c r="E88" s="74"/>
      <c r="F88" s="74">
        <v>0</v>
      </c>
      <c r="G88" s="75">
        <f t="shared" si="12"/>
        <v>0</v>
      </c>
    </row>
    <row r="89" spans="1:8" ht="15.75" thickBot="1" x14ac:dyDescent="0.3">
      <c r="A89" s="94"/>
      <c r="B89" s="95" t="s">
        <v>30</v>
      </c>
      <c r="C89" s="96"/>
      <c r="D89" s="97"/>
      <c r="E89" s="98"/>
      <c r="F89" s="98"/>
      <c r="G89" s="99">
        <f>SUM(G72:G88)</f>
        <v>0</v>
      </c>
    </row>
    <row r="90" spans="1:8" x14ac:dyDescent="0.25">
      <c r="H90" s="69"/>
    </row>
    <row r="91" spans="1:8" x14ac:dyDescent="0.25">
      <c r="A91" s="62"/>
      <c r="B91" s="63" t="s">
        <v>23</v>
      </c>
      <c r="C91" s="64"/>
      <c r="D91" s="65"/>
      <c r="E91" s="66"/>
      <c r="F91" s="67"/>
      <c r="G91" s="67"/>
      <c r="H91" s="69"/>
    </row>
    <row r="92" spans="1:8" x14ac:dyDescent="0.25">
      <c r="A92" s="103" t="s">
        <v>41</v>
      </c>
      <c r="B92" s="315" t="s">
        <v>58</v>
      </c>
      <c r="C92" s="316"/>
      <c r="D92" s="316"/>
      <c r="E92" s="316"/>
      <c r="F92" s="316"/>
      <c r="G92" s="317"/>
      <c r="H92" s="69"/>
    </row>
    <row r="93" spans="1:8" x14ac:dyDescent="0.25">
      <c r="A93" s="76">
        <v>1</v>
      </c>
      <c r="B93" s="71" t="s">
        <v>47</v>
      </c>
      <c r="C93" s="72" t="s">
        <v>25</v>
      </c>
      <c r="D93" s="101">
        <v>1</v>
      </c>
      <c r="E93" s="100">
        <v>0</v>
      </c>
      <c r="F93" s="102"/>
      <c r="G93" s="75">
        <f t="shared" ref="G93" si="18">(F93+E93)*D93</f>
        <v>0</v>
      </c>
      <c r="H93" s="69"/>
    </row>
    <row r="94" spans="1:8" x14ac:dyDescent="0.25">
      <c r="A94" s="76">
        <f t="shared" ref="A94:A96" si="19">A93+1</f>
        <v>2</v>
      </c>
      <c r="B94" s="71" t="s">
        <v>34</v>
      </c>
      <c r="C94" s="78" t="s">
        <v>26</v>
      </c>
      <c r="D94" s="77">
        <v>1</v>
      </c>
      <c r="E94" s="102">
        <v>0</v>
      </c>
      <c r="F94" s="102"/>
      <c r="G94" s="75">
        <f t="shared" ref="G94:G96" si="20">D94*E94+D94*F94</f>
        <v>0</v>
      </c>
      <c r="H94" s="69"/>
    </row>
    <row r="95" spans="1:8" x14ac:dyDescent="0.25">
      <c r="A95" s="76">
        <f t="shared" si="19"/>
        <v>3</v>
      </c>
      <c r="B95" s="71" t="s">
        <v>28</v>
      </c>
      <c r="C95" s="72" t="s">
        <v>26</v>
      </c>
      <c r="D95" s="77">
        <v>1</v>
      </c>
      <c r="E95" s="102"/>
      <c r="F95" s="102">
        <v>0</v>
      </c>
      <c r="G95" s="75">
        <f t="shared" si="20"/>
        <v>0</v>
      </c>
      <c r="H95" s="69"/>
    </row>
    <row r="96" spans="1:8" ht="15.75" thickBot="1" x14ac:dyDescent="0.3">
      <c r="A96" s="76">
        <f t="shared" si="19"/>
        <v>4</v>
      </c>
      <c r="B96" s="71" t="s">
        <v>29</v>
      </c>
      <c r="C96" s="78" t="s">
        <v>26</v>
      </c>
      <c r="D96" s="73">
        <v>1</v>
      </c>
      <c r="E96" s="74"/>
      <c r="F96" s="74">
        <v>0</v>
      </c>
      <c r="G96" s="75">
        <f t="shared" si="20"/>
        <v>0</v>
      </c>
    </row>
    <row r="97" spans="1:8" ht="15.75" thickBot="1" x14ac:dyDescent="0.3">
      <c r="A97" s="104"/>
      <c r="B97" s="105" t="s">
        <v>30</v>
      </c>
      <c r="C97" s="106"/>
      <c r="D97" s="107"/>
      <c r="E97" s="108"/>
      <c r="F97" s="108"/>
      <c r="G97" s="109">
        <f>SUM(G93:G96)</f>
        <v>0</v>
      </c>
    </row>
    <row r="98" spans="1:8" x14ac:dyDescent="0.25">
      <c r="H98" s="69"/>
    </row>
    <row r="99" spans="1:8" x14ac:dyDescent="0.25">
      <c r="A99" s="62"/>
      <c r="B99" s="63" t="s">
        <v>23</v>
      </c>
      <c r="C99" s="64"/>
      <c r="D99" s="65"/>
      <c r="E99" s="66"/>
      <c r="F99" s="67"/>
      <c r="G99" s="67"/>
      <c r="H99" s="69"/>
    </row>
    <row r="100" spans="1:8" x14ac:dyDescent="0.25">
      <c r="A100" s="110" t="s">
        <v>42</v>
      </c>
      <c r="B100" s="318" t="s">
        <v>60</v>
      </c>
      <c r="C100" s="319"/>
      <c r="D100" s="319"/>
      <c r="E100" s="319"/>
      <c r="F100" s="319"/>
      <c r="G100" s="320"/>
      <c r="H100" s="69"/>
    </row>
    <row r="101" spans="1:8" x14ac:dyDescent="0.25">
      <c r="A101" s="76">
        <v>1</v>
      </c>
      <c r="B101" s="71" t="s">
        <v>83</v>
      </c>
      <c r="C101" s="149" t="s">
        <v>48</v>
      </c>
      <c r="D101" s="101">
        <v>16</v>
      </c>
      <c r="E101" s="100">
        <v>0</v>
      </c>
      <c r="F101" s="102"/>
      <c r="G101" s="75">
        <f t="shared" ref="G101" si="21">(F101+E101)*D101</f>
        <v>0</v>
      </c>
      <c r="H101" s="69"/>
    </row>
    <row r="102" spans="1:8" x14ac:dyDescent="0.25">
      <c r="A102" s="76">
        <f t="shared" ref="A102:A104" si="22">A101+1</f>
        <v>2</v>
      </c>
      <c r="B102" s="71" t="s">
        <v>50</v>
      </c>
      <c r="C102" s="72" t="s">
        <v>48</v>
      </c>
      <c r="D102" s="101">
        <v>11.41</v>
      </c>
      <c r="E102" s="102"/>
      <c r="F102" s="102">
        <v>0</v>
      </c>
      <c r="G102" s="75">
        <f t="shared" ref="G102:G108" si="23">D102*E102+D102*F102</f>
        <v>0</v>
      </c>
      <c r="H102" s="69"/>
    </row>
    <row r="103" spans="1:8" x14ac:dyDescent="0.25">
      <c r="A103" s="76">
        <f t="shared" si="22"/>
        <v>3</v>
      </c>
      <c r="B103" s="71" t="s">
        <v>84</v>
      </c>
      <c r="C103" s="72" t="s">
        <v>48</v>
      </c>
      <c r="D103" s="101">
        <v>11.41</v>
      </c>
      <c r="E103" s="100"/>
      <c r="F103" s="100">
        <v>0</v>
      </c>
      <c r="G103" s="75">
        <f t="shared" si="23"/>
        <v>0</v>
      </c>
      <c r="H103" s="69"/>
    </row>
    <row r="104" spans="1:8" x14ac:dyDescent="0.25">
      <c r="A104" s="76">
        <f t="shared" si="22"/>
        <v>4</v>
      </c>
      <c r="B104" s="71" t="s">
        <v>85</v>
      </c>
      <c r="C104" s="78" t="s">
        <v>51</v>
      </c>
      <c r="D104" s="73">
        <v>11.41</v>
      </c>
      <c r="E104" s="74"/>
      <c r="F104" s="74">
        <v>0</v>
      </c>
      <c r="G104" s="75">
        <f t="shared" si="23"/>
        <v>0</v>
      </c>
      <c r="H104" s="69"/>
    </row>
    <row r="105" spans="1:8" ht="15.75" customHeight="1" x14ac:dyDescent="0.25">
      <c r="A105" s="76">
        <v>5</v>
      </c>
      <c r="B105" s="71" t="s">
        <v>52</v>
      </c>
      <c r="C105" s="72" t="s">
        <v>51</v>
      </c>
      <c r="D105" s="73">
        <v>15</v>
      </c>
      <c r="E105" s="142"/>
      <c r="F105" s="74">
        <v>0</v>
      </c>
      <c r="G105" s="75">
        <f t="shared" si="23"/>
        <v>0</v>
      </c>
    </row>
    <row r="106" spans="1:8" x14ac:dyDescent="0.25">
      <c r="A106" s="76">
        <v>6</v>
      </c>
      <c r="B106" s="31" t="s">
        <v>102</v>
      </c>
      <c r="C106" s="72" t="s">
        <v>51</v>
      </c>
      <c r="D106" s="73">
        <v>1</v>
      </c>
      <c r="E106" s="142"/>
      <c r="F106" s="74">
        <v>0</v>
      </c>
      <c r="G106" s="75">
        <f t="shared" si="23"/>
        <v>0</v>
      </c>
    </row>
    <row r="107" spans="1:8" x14ac:dyDescent="0.25">
      <c r="A107" s="79">
        <v>7</v>
      </c>
      <c r="B107" s="31" t="s">
        <v>103</v>
      </c>
      <c r="C107" s="72" t="s">
        <v>51</v>
      </c>
      <c r="D107" s="73">
        <v>5</v>
      </c>
      <c r="E107" s="142"/>
      <c r="F107" s="74">
        <v>0</v>
      </c>
      <c r="G107" s="75">
        <f t="shared" si="23"/>
        <v>0</v>
      </c>
    </row>
    <row r="108" spans="1:8" ht="15.75" thickBot="1" x14ac:dyDescent="0.3">
      <c r="A108" s="79">
        <v>8</v>
      </c>
      <c r="B108" s="71" t="s">
        <v>55</v>
      </c>
      <c r="C108" s="72" t="s">
        <v>53</v>
      </c>
      <c r="D108" s="73">
        <v>1</v>
      </c>
      <c r="E108" s="80"/>
      <c r="F108" s="74">
        <v>0</v>
      </c>
      <c r="G108" s="75">
        <f t="shared" si="23"/>
        <v>0</v>
      </c>
    </row>
    <row r="109" spans="1:8" ht="18" customHeight="1" thickBot="1" x14ac:dyDescent="0.3">
      <c r="A109" s="111"/>
      <c r="B109" s="112" t="s">
        <v>30</v>
      </c>
      <c r="C109" s="113"/>
      <c r="D109" s="114"/>
      <c r="E109" s="115"/>
      <c r="F109" s="115"/>
      <c r="G109" s="116">
        <f>SUM(G101:G108)</f>
        <v>0</v>
      </c>
    </row>
    <row r="110" spans="1:8" x14ac:dyDescent="0.25">
      <c r="H110" s="69"/>
    </row>
    <row r="111" spans="1:8" ht="18" customHeight="1" x14ac:dyDescent="0.25">
      <c r="A111" s="62"/>
      <c r="B111" s="63" t="s">
        <v>23</v>
      </c>
      <c r="C111" s="64"/>
      <c r="D111" s="65"/>
      <c r="E111" s="66"/>
      <c r="F111" s="67"/>
      <c r="G111" s="67"/>
    </row>
    <row r="112" spans="1:8" ht="18" customHeight="1" x14ac:dyDescent="0.25">
      <c r="A112" s="182" t="s">
        <v>46</v>
      </c>
      <c r="B112" s="324" t="s">
        <v>128</v>
      </c>
      <c r="C112" s="325"/>
      <c r="D112" s="325"/>
      <c r="E112" s="325"/>
      <c r="F112" s="325"/>
      <c r="G112" s="326"/>
    </row>
    <row r="113" spans="1:8" ht="18" customHeight="1" x14ac:dyDescent="0.25">
      <c r="A113" s="76">
        <v>1</v>
      </c>
      <c r="B113" s="71" t="s">
        <v>170</v>
      </c>
      <c r="C113" s="78" t="s">
        <v>26</v>
      </c>
      <c r="D113" s="77">
        <v>1</v>
      </c>
      <c r="E113" s="100"/>
      <c r="F113" s="102">
        <v>0</v>
      </c>
      <c r="G113" s="75">
        <f t="shared" ref="G113:G114" si="24">(F113+E113)*D113</f>
        <v>0</v>
      </c>
    </row>
    <row r="114" spans="1:8" x14ac:dyDescent="0.25">
      <c r="A114" s="76">
        <f>A113+1</f>
        <v>2</v>
      </c>
      <c r="B114" s="71" t="s">
        <v>126</v>
      </c>
      <c r="C114" s="78" t="s">
        <v>26</v>
      </c>
      <c r="D114" s="77">
        <v>1</v>
      </c>
      <c r="E114" s="100"/>
      <c r="F114" s="102">
        <v>0</v>
      </c>
      <c r="G114" s="75">
        <f t="shared" si="24"/>
        <v>0</v>
      </c>
    </row>
    <row r="115" spans="1:8" ht="18" customHeight="1" x14ac:dyDescent="0.25">
      <c r="A115" s="76">
        <f t="shared" ref="A115:A119" si="25">A114+1</f>
        <v>3</v>
      </c>
      <c r="B115" s="71" t="s">
        <v>160</v>
      </c>
      <c r="C115" s="72" t="s">
        <v>26</v>
      </c>
      <c r="D115" s="77">
        <v>1</v>
      </c>
      <c r="E115" s="102">
        <v>0</v>
      </c>
      <c r="F115" s="102">
        <v>0</v>
      </c>
      <c r="G115" s="75">
        <f t="shared" ref="G115:G119" si="26">D115*E115+D115*F115</f>
        <v>0</v>
      </c>
    </row>
    <row r="116" spans="1:8" ht="18" customHeight="1" x14ac:dyDescent="0.25">
      <c r="A116" s="76">
        <f t="shared" si="25"/>
        <v>4</v>
      </c>
      <c r="B116" s="71" t="s">
        <v>161</v>
      </c>
      <c r="C116" s="72" t="s">
        <v>26</v>
      </c>
      <c r="D116" s="77">
        <v>1</v>
      </c>
      <c r="E116" s="102">
        <v>0</v>
      </c>
      <c r="F116" s="102">
        <v>0</v>
      </c>
      <c r="G116" s="75">
        <f t="shared" si="26"/>
        <v>0</v>
      </c>
    </row>
    <row r="117" spans="1:8" ht="18" customHeight="1" x14ac:dyDescent="0.25">
      <c r="A117" s="76">
        <f t="shared" si="25"/>
        <v>5</v>
      </c>
      <c r="B117" s="71" t="s">
        <v>129</v>
      </c>
      <c r="C117" s="72" t="s">
        <v>26</v>
      </c>
      <c r="D117" s="77">
        <v>1</v>
      </c>
      <c r="E117" s="102"/>
      <c r="F117" s="102">
        <v>0</v>
      </c>
      <c r="G117" s="75">
        <f t="shared" si="26"/>
        <v>0</v>
      </c>
    </row>
    <row r="118" spans="1:8" ht="18" customHeight="1" x14ac:dyDescent="0.25">
      <c r="A118" s="76">
        <f t="shared" si="25"/>
        <v>6</v>
      </c>
      <c r="B118" s="71" t="s">
        <v>28</v>
      </c>
      <c r="C118" s="72" t="s">
        <v>26</v>
      </c>
      <c r="D118" s="77">
        <v>1</v>
      </c>
      <c r="E118" s="102"/>
      <c r="F118" s="102">
        <v>0</v>
      </c>
      <c r="G118" s="75">
        <f t="shared" si="26"/>
        <v>0</v>
      </c>
    </row>
    <row r="119" spans="1:8" ht="18" customHeight="1" thickBot="1" x14ac:dyDescent="0.3">
      <c r="A119" s="76">
        <f t="shared" si="25"/>
        <v>7</v>
      </c>
      <c r="B119" s="71" t="s">
        <v>29</v>
      </c>
      <c r="C119" s="78" t="s">
        <v>26</v>
      </c>
      <c r="D119" s="73">
        <v>1</v>
      </c>
      <c r="E119" s="74"/>
      <c r="F119" s="74">
        <v>0</v>
      </c>
      <c r="G119" s="75">
        <f t="shared" si="26"/>
        <v>0</v>
      </c>
    </row>
    <row r="120" spans="1:8" ht="18" customHeight="1" thickBot="1" x14ac:dyDescent="0.3">
      <c r="A120" s="183"/>
      <c r="B120" s="184" t="s">
        <v>125</v>
      </c>
      <c r="C120" s="185"/>
      <c r="D120" s="186"/>
      <c r="E120" s="187"/>
      <c r="F120" s="187"/>
      <c r="G120" s="188">
        <f>SUM(G113:G119)</f>
        <v>0</v>
      </c>
    </row>
    <row r="121" spans="1:8" x14ac:dyDescent="0.25">
      <c r="H121" s="69"/>
    </row>
    <row r="122" spans="1:8" ht="20.25" customHeight="1" x14ac:dyDescent="0.25">
      <c r="A122" s="62"/>
      <c r="B122" s="63" t="s">
        <v>23</v>
      </c>
      <c r="C122" s="64"/>
      <c r="D122" s="65"/>
      <c r="E122" s="66"/>
      <c r="F122" s="67"/>
      <c r="G122" s="67"/>
      <c r="H122" s="69"/>
    </row>
    <row r="123" spans="1:8" x14ac:dyDescent="0.25">
      <c r="A123" s="117" t="s">
        <v>105</v>
      </c>
      <c r="B123" s="305" t="s">
        <v>61</v>
      </c>
      <c r="C123" s="306"/>
      <c r="D123" s="306"/>
      <c r="E123" s="306"/>
      <c r="F123" s="306"/>
      <c r="G123" s="307"/>
      <c r="H123" s="69"/>
    </row>
    <row r="124" spans="1:8" x14ac:dyDescent="0.25">
      <c r="A124" s="76">
        <v>1</v>
      </c>
      <c r="B124" s="71" t="s">
        <v>54</v>
      </c>
      <c r="C124" s="72" t="s">
        <v>48</v>
      </c>
      <c r="D124" s="160">
        <v>52</v>
      </c>
      <c r="E124" s="100"/>
      <c r="F124" s="102">
        <v>0</v>
      </c>
      <c r="G124" s="75">
        <f t="shared" ref="G124:G125" si="27">(F124+E124)*D124</f>
        <v>0</v>
      </c>
      <c r="H124" s="69"/>
    </row>
    <row r="125" spans="1:8" x14ac:dyDescent="0.25">
      <c r="A125" s="76">
        <f t="shared" ref="A125:A130" si="28">A124+1</f>
        <v>2</v>
      </c>
      <c r="B125" s="71" t="s">
        <v>56</v>
      </c>
      <c r="C125" s="78" t="s">
        <v>26</v>
      </c>
      <c r="D125" s="77">
        <v>1</v>
      </c>
      <c r="E125" s="100"/>
      <c r="F125" s="102">
        <v>0</v>
      </c>
      <c r="G125" s="75">
        <f t="shared" si="27"/>
        <v>0</v>
      </c>
      <c r="H125" s="69"/>
    </row>
    <row r="126" spans="1:8" x14ac:dyDescent="0.25">
      <c r="A126" s="76">
        <f t="shared" si="28"/>
        <v>3</v>
      </c>
      <c r="B126" s="71" t="s">
        <v>87</v>
      </c>
      <c r="C126" s="72" t="s">
        <v>26</v>
      </c>
      <c r="D126" s="77">
        <v>1</v>
      </c>
      <c r="E126" s="102"/>
      <c r="F126" s="102">
        <v>0</v>
      </c>
      <c r="G126" s="75">
        <f t="shared" ref="G126:G130" si="29">D126*E126+D126*F126</f>
        <v>0</v>
      </c>
    </row>
    <row r="127" spans="1:8" x14ac:dyDescent="0.25">
      <c r="A127" s="76">
        <f t="shared" si="28"/>
        <v>4</v>
      </c>
      <c r="B127" s="71" t="s">
        <v>174</v>
      </c>
      <c r="C127" s="72" t="s">
        <v>26</v>
      </c>
      <c r="D127" s="77">
        <v>1</v>
      </c>
      <c r="E127" s="102"/>
      <c r="F127" s="102">
        <v>0</v>
      </c>
      <c r="G127" s="75">
        <f t="shared" ref="G127" si="30">D127*E127+D127*F127</f>
        <v>0</v>
      </c>
    </row>
    <row r="128" spans="1:8" x14ac:dyDescent="0.25">
      <c r="A128" s="76">
        <f t="shared" si="28"/>
        <v>5</v>
      </c>
      <c r="B128" s="71" t="s">
        <v>175</v>
      </c>
      <c r="C128" s="72" t="s">
        <v>26</v>
      </c>
      <c r="D128" s="77">
        <v>1</v>
      </c>
      <c r="E128" s="102"/>
      <c r="F128" s="102">
        <v>0</v>
      </c>
      <c r="G128" s="75">
        <f t="shared" ref="G128" si="31">D128*E128+D128*F128</f>
        <v>0</v>
      </c>
    </row>
    <row r="129" spans="1:7" x14ac:dyDescent="0.25">
      <c r="A129" s="76">
        <f t="shared" si="28"/>
        <v>6</v>
      </c>
      <c r="B129" s="71" t="s">
        <v>28</v>
      </c>
      <c r="C129" s="72" t="s">
        <v>26</v>
      </c>
      <c r="D129" s="77">
        <v>1</v>
      </c>
      <c r="E129" s="102"/>
      <c r="F129" s="102">
        <v>0</v>
      </c>
      <c r="G129" s="75">
        <f t="shared" si="29"/>
        <v>0</v>
      </c>
    </row>
    <row r="130" spans="1:7" x14ac:dyDescent="0.25">
      <c r="A130" s="76">
        <f t="shared" si="28"/>
        <v>7</v>
      </c>
      <c r="B130" s="71" t="s">
        <v>189</v>
      </c>
      <c r="C130" s="72" t="s">
        <v>26</v>
      </c>
      <c r="D130" s="77">
        <v>1</v>
      </c>
      <c r="E130" s="102"/>
      <c r="F130" s="102">
        <v>0</v>
      </c>
      <c r="G130" s="75">
        <f t="shared" si="29"/>
        <v>0</v>
      </c>
    </row>
    <row r="131" spans="1:7" ht="15.75" thickBot="1" x14ac:dyDescent="0.3">
      <c r="A131" s="76">
        <f>A130+1</f>
        <v>8</v>
      </c>
      <c r="B131" s="71" t="s">
        <v>29</v>
      </c>
      <c r="C131" s="78" t="s">
        <v>26</v>
      </c>
      <c r="D131" s="73">
        <v>1</v>
      </c>
      <c r="E131" s="74"/>
      <c r="F131" s="74">
        <v>0</v>
      </c>
      <c r="G131" s="75">
        <f t="shared" ref="G131" si="32">D131*E131+D131*F131</f>
        <v>0</v>
      </c>
    </row>
    <row r="132" spans="1:7" ht="15.75" thickBot="1" x14ac:dyDescent="0.3">
      <c r="A132" s="118"/>
      <c r="B132" s="119" t="s">
        <v>30</v>
      </c>
      <c r="C132" s="120"/>
      <c r="D132" s="121"/>
      <c r="E132" s="122"/>
      <c r="F132" s="122"/>
      <c r="G132" s="123">
        <f>SUM(G124:G131)</f>
        <v>0</v>
      </c>
    </row>
  </sheetData>
  <mergeCells count="9">
    <mergeCell ref="B123:G123"/>
    <mergeCell ref="A6:B7"/>
    <mergeCell ref="A8:B9"/>
    <mergeCell ref="B50:G50"/>
    <mergeCell ref="B71:G71"/>
    <mergeCell ref="B92:G92"/>
    <mergeCell ref="B100:G100"/>
    <mergeCell ref="B30:G30"/>
    <mergeCell ref="B112:G112"/>
  </mergeCells>
  <pageMargins left="0.35433070866141736" right="0.39370078740157483" top="0.5" bottom="0.55118110236220474" header="0.31496062992125984" footer="0.19685039370078741"/>
  <pageSetup paperSize="9" scale="71" fitToHeight="2" orientation="portrait" r:id="rId1"/>
  <headerFooter>
    <oddFooter>Stránka &amp;P z &amp;N</oddFooter>
  </headerFooter>
  <ignoredErrors>
    <ignoredError sqref="G42 A39:A40 G40" formula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132"/>
  <sheetViews>
    <sheetView zoomScaleNormal="100" workbookViewId="0">
      <selection activeCell="A2" sqref="A2"/>
    </sheetView>
  </sheetViews>
  <sheetFormatPr defaultRowHeight="15" x14ac:dyDescent="0.25"/>
  <cols>
    <col min="1" max="1" width="9.28515625" style="87" customWidth="1"/>
    <col min="2" max="2" width="45.14062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38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165</v>
      </c>
      <c r="B8" s="308"/>
      <c r="C8" s="3"/>
      <c r="D8" s="3"/>
      <c r="E8" s="3"/>
      <c r="F8" s="3"/>
      <c r="G8" s="7"/>
    </row>
    <row r="9" spans="1:7" s="5" customFormat="1" ht="24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.75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7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7" ht="17.25" customHeight="1" x14ac:dyDescent="0.25">
      <c r="A18" s="176" t="s">
        <v>20</v>
      </c>
      <c r="B18" s="177" t="s">
        <v>93</v>
      </c>
      <c r="C18" s="178"/>
      <c r="D18" s="179"/>
      <c r="E18" s="180"/>
      <c r="F18" s="181"/>
      <c r="G18" s="181">
        <f>G48</f>
        <v>0</v>
      </c>
    </row>
    <row r="19" spans="1:7" ht="17.25" customHeight="1" x14ac:dyDescent="0.25">
      <c r="A19" s="43" t="s">
        <v>21</v>
      </c>
      <c r="B19" s="44" t="s">
        <v>59</v>
      </c>
      <c r="C19" s="45"/>
      <c r="D19" s="46"/>
      <c r="E19" s="47"/>
      <c r="F19" s="48"/>
      <c r="G19" s="48">
        <f>G69</f>
        <v>0</v>
      </c>
    </row>
    <row r="20" spans="1:7" ht="17.25" customHeight="1" x14ac:dyDescent="0.25">
      <c r="A20" s="49" t="s">
        <v>40</v>
      </c>
      <c r="B20" s="50" t="str">
        <f>B72</f>
        <v>Montáž nového podhledu a SDK zákrytů</v>
      </c>
      <c r="C20" s="51"/>
      <c r="D20" s="52"/>
      <c r="E20" s="53"/>
      <c r="F20" s="54"/>
      <c r="G20" s="54">
        <f>G87</f>
        <v>0</v>
      </c>
    </row>
    <row r="21" spans="1:7" ht="17.25" customHeight="1" x14ac:dyDescent="0.25">
      <c r="A21" s="136" t="s">
        <v>41</v>
      </c>
      <c r="B21" s="137" t="str">
        <f>B90</f>
        <v>Parapety , regál a a stůl</v>
      </c>
      <c r="C21" s="138"/>
      <c r="D21" s="139"/>
      <c r="E21" s="140"/>
      <c r="F21" s="141"/>
      <c r="G21" s="141">
        <f>G98</f>
        <v>0</v>
      </c>
    </row>
    <row r="22" spans="1:7" ht="17.25" customHeight="1" x14ac:dyDescent="0.25">
      <c r="A22" s="130" t="s">
        <v>42</v>
      </c>
      <c r="B22" s="131" t="str">
        <f>B101</f>
        <v>Podlahové PVC</v>
      </c>
      <c r="C22" s="132"/>
      <c r="D22" s="133"/>
      <c r="E22" s="134"/>
      <c r="F22" s="135"/>
      <c r="G22" s="135">
        <f>G109</f>
        <v>0</v>
      </c>
    </row>
    <row r="23" spans="1:7" ht="17.25" customHeight="1" x14ac:dyDescent="0.25">
      <c r="A23" s="189" t="s">
        <v>46</v>
      </c>
      <c r="B23" s="190" t="str">
        <f>B112</f>
        <v>Úprava topení</v>
      </c>
      <c r="C23" s="191"/>
      <c r="D23" s="192"/>
      <c r="E23" s="193"/>
      <c r="F23" s="194"/>
      <c r="G23" s="195">
        <f>G120</f>
        <v>0</v>
      </c>
    </row>
    <row r="24" spans="1:7" ht="17.25" customHeight="1" x14ac:dyDescent="0.25">
      <c r="A24" s="124" t="s">
        <v>105</v>
      </c>
      <c r="B24" s="125" t="str">
        <f>B123</f>
        <v>Výmalba</v>
      </c>
      <c r="C24" s="126"/>
      <c r="D24" s="127"/>
      <c r="E24" s="128"/>
      <c r="F24" s="129"/>
      <c r="G24" s="129">
        <f>G132</f>
        <v>0</v>
      </c>
    </row>
    <row r="25" spans="1:7" ht="17.25" customHeight="1" thickBot="1" x14ac:dyDescent="0.3">
      <c r="A25" s="143" t="s">
        <v>127</v>
      </c>
      <c r="B25" s="144" t="s">
        <v>80</v>
      </c>
      <c r="C25" s="145"/>
      <c r="D25" s="152">
        <v>0.03</v>
      </c>
      <c r="E25" s="146"/>
      <c r="F25" s="151"/>
      <c r="G25" s="147">
        <f>D25*(G18+G19+G20+G21+G22+G23+G24)</f>
        <v>0</v>
      </c>
    </row>
    <row r="26" spans="1:7" ht="20.25" customHeight="1" thickBot="1" x14ac:dyDescent="0.3">
      <c r="A26" s="55"/>
      <c r="B26" s="56" t="s">
        <v>22</v>
      </c>
      <c r="C26" s="57"/>
      <c r="D26" s="58"/>
      <c r="E26" s="59"/>
      <c r="F26" s="60"/>
      <c r="G26" s="61">
        <f>SUM(G18:G25)</f>
        <v>0</v>
      </c>
    </row>
    <row r="27" spans="1:7" ht="20.25" customHeight="1" x14ac:dyDescent="0.25">
      <c r="A27" s="154" t="s">
        <v>81</v>
      </c>
      <c r="B27" s="155"/>
      <c r="C27" s="156"/>
      <c r="D27" s="157"/>
      <c r="E27" s="158"/>
      <c r="F27" s="159"/>
      <c r="G27" s="159"/>
    </row>
    <row r="28" spans="1:7" ht="68.25" customHeight="1" x14ac:dyDescent="0.25">
      <c r="A28" s="154"/>
      <c r="B28" s="155"/>
      <c r="C28" s="156"/>
      <c r="D28" s="157"/>
      <c r="E28" s="158"/>
      <c r="F28" s="159"/>
      <c r="G28" s="159"/>
    </row>
    <row r="29" spans="1:7" ht="20.25" customHeight="1" x14ac:dyDescent="0.25">
      <c r="A29" s="31"/>
      <c r="B29" s="63" t="s">
        <v>23</v>
      </c>
      <c r="C29" s="64"/>
      <c r="D29" s="65"/>
      <c r="E29" s="66"/>
      <c r="F29" s="67"/>
      <c r="G29" s="67"/>
    </row>
    <row r="30" spans="1:7" ht="17.25" customHeight="1" x14ac:dyDescent="0.25">
      <c r="A30" s="162" t="s">
        <v>20</v>
      </c>
      <c r="B30" s="321" t="s">
        <v>93</v>
      </c>
      <c r="C30" s="322"/>
      <c r="D30" s="322"/>
      <c r="E30" s="322"/>
      <c r="F30" s="322"/>
      <c r="G30" s="323"/>
    </row>
    <row r="31" spans="1:7" ht="15" customHeight="1" x14ac:dyDescent="0.25">
      <c r="A31" s="70">
        <v>1</v>
      </c>
      <c r="B31" s="71" t="s">
        <v>94</v>
      </c>
      <c r="C31" s="72" t="s">
        <v>53</v>
      </c>
      <c r="D31" s="73">
        <v>1</v>
      </c>
      <c r="E31" s="302" t="s">
        <v>185</v>
      </c>
      <c r="F31" s="301" t="s">
        <v>186</v>
      </c>
      <c r="G31" s="75"/>
    </row>
    <row r="32" spans="1:7" ht="15" customHeight="1" x14ac:dyDescent="0.25">
      <c r="A32" s="76">
        <f t="shared" ref="A32:A46" si="0">1+A31</f>
        <v>2</v>
      </c>
      <c r="B32" s="71" t="s">
        <v>95</v>
      </c>
      <c r="C32" s="72" t="s">
        <v>53</v>
      </c>
      <c r="D32" s="73">
        <v>1</v>
      </c>
      <c r="E32" s="150"/>
      <c r="F32" s="150">
        <v>0</v>
      </c>
      <c r="G32" s="75">
        <f>D32*(E32+F32)</f>
        <v>0</v>
      </c>
    </row>
    <row r="33" spans="1:7" ht="15" customHeight="1" x14ac:dyDescent="0.25">
      <c r="A33" s="76">
        <f t="shared" si="0"/>
        <v>3</v>
      </c>
      <c r="B33" s="71" t="s">
        <v>157</v>
      </c>
      <c r="C33" s="72" t="s">
        <v>53</v>
      </c>
      <c r="D33" s="73">
        <v>1</v>
      </c>
      <c r="E33" s="150"/>
      <c r="F33" s="150">
        <v>0</v>
      </c>
      <c r="G33" s="75">
        <f>D33*(E33+F33)</f>
        <v>0</v>
      </c>
    </row>
    <row r="34" spans="1:7" ht="15" customHeight="1" x14ac:dyDescent="0.25">
      <c r="A34" s="76">
        <f t="shared" si="0"/>
        <v>4</v>
      </c>
      <c r="B34" s="71" t="s">
        <v>130</v>
      </c>
      <c r="C34" s="72" t="s">
        <v>53</v>
      </c>
      <c r="D34" s="73">
        <v>1</v>
      </c>
      <c r="E34" s="302" t="s">
        <v>185</v>
      </c>
      <c r="F34" s="301" t="s">
        <v>186</v>
      </c>
      <c r="G34" s="75"/>
    </row>
    <row r="35" spans="1:7" ht="15" customHeight="1" x14ac:dyDescent="0.25">
      <c r="A35" s="76">
        <f>A34+1</f>
        <v>5</v>
      </c>
      <c r="B35" s="71" t="s">
        <v>96</v>
      </c>
      <c r="C35" s="72" t="s">
        <v>53</v>
      </c>
      <c r="D35" s="73">
        <v>1</v>
      </c>
      <c r="E35" s="302" t="s">
        <v>185</v>
      </c>
      <c r="F35" s="301" t="s">
        <v>186</v>
      </c>
      <c r="G35" s="75"/>
    </row>
    <row r="36" spans="1:7" ht="15" customHeight="1" x14ac:dyDescent="0.25">
      <c r="A36" s="76">
        <f t="shared" si="0"/>
        <v>6</v>
      </c>
      <c r="B36" s="71" t="s">
        <v>70</v>
      </c>
      <c r="C36" s="72" t="s">
        <v>25</v>
      </c>
      <c r="D36" s="73">
        <v>3</v>
      </c>
      <c r="E36" s="150"/>
      <c r="F36" s="150">
        <v>0</v>
      </c>
      <c r="G36" s="75">
        <f t="shared" ref="G36" si="1">D36*(E36+F36)</f>
        <v>0</v>
      </c>
    </row>
    <row r="37" spans="1:7" ht="15" customHeight="1" x14ac:dyDescent="0.25">
      <c r="A37" s="76">
        <f t="shared" si="0"/>
        <v>7</v>
      </c>
      <c r="B37" s="71" t="s">
        <v>108</v>
      </c>
      <c r="C37" s="72" t="s">
        <v>53</v>
      </c>
      <c r="D37" s="73">
        <v>1</v>
      </c>
      <c r="E37" s="150"/>
      <c r="F37" s="150">
        <v>0</v>
      </c>
      <c r="G37" s="75">
        <f>D37*(E37+F37)</f>
        <v>0</v>
      </c>
    </row>
    <row r="38" spans="1:7" ht="15" customHeight="1" x14ac:dyDescent="0.25">
      <c r="A38" s="76">
        <f>A37+1</f>
        <v>8</v>
      </c>
      <c r="B38" s="71" t="s">
        <v>98</v>
      </c>
      <c r="C38" s="72" t="s">
        <v>53</v>
      </c>
      <c r="D38" s="73">
        <v>1</v>
      </c>
      <c r="E38" s="150"/>
      <c r="F38" s="150">
        <v>0</v>
      </c>
      <c r="G38" s="75">
        <f>D38*(E38+F38)</f>
        <v>0</v>
      </c>
    </row>
    <row r="39" spans="1:7" ht="15" customHeight="1" x14ac:dyDescent="0.25">
      <c r="A39" s="76">
        <f t="shared" si="0"/>
        <v>9</v>
      </c>
      <c r="B39" s="71" t="s">
        <v>97</v>
      </c>
      <c r="C39" s="72" t="s">
        <v>53</v>
      </c>
      <c r="D39" s="73">
        <v>1</v>
      </c>
      <c r="E39" s="150"/>
      <c r="F39" s="150">
        <v>0</v>
      </c>
      <c r="G39" s="75">
        <f>D39*(E39+F39)</f>
        <v>0</v>
      </c>
    </row>
    <row r="40" spans="1:7" ht="15" customHeight="1" x14ac:dyDescent="0.25">
      <c r="A40" s="76">
        <f>1+A39</f>
        <v>10</v>
      </c>
      <c r="B40" s="71" t="s">
        <v>45</v>
      </c>
      <c r="C40" s="72" t="s">
        <v>25</v>
      </c>
      <c r="D40" s="101">
        <v>1</v>
      </c>
      <c r="E40" s="100"/>
      <c r="F40" s="102">
        <v>0</v>
      </c>
      <c r="G40" s="75">
        <f t="shared" ref="G40" si="2">(F40+E40)*D40</f>
        <v>0</v>
      </c>
    </row>
    <row r="41" spans="1:7" ht="15" customHeight="1" x14ac:dyDescent="0.25">
      <c r="A41" s="76">
        <f t="shared" si="0"/>
        <v>11</v>
      </c>
      <c r="B41" s="71" t="s">
        <v>43</v>
      </c>
      <c r="C41" s="72" t="s">
        <v>24</v>
      </c>
      <c r="D41" s="101">
        <v>5</v>
      </c>
      <c r="E41" s="100"/>
      <c r="F41" s="100">
        <v>0</v>
      </c>
      <c r="G41" s="75">
        <f>D41*E41+D41*F41</f>
        <v>0</v>
      </c>
    </row>
    <row r="42" spans="1:7" ht="30" x14ac:dyDescent="0.25">
      <c r="A42" s="76">
        <f>A41+1</f>
        <v>12</v>
      </c>
      <c r="B42" s="71" t="s">
        <v>124</v>
      </c>
      <c r="C42" s="72" t="s">
        <v>53</v>
      </c>
      <c r="D42" s="73">
        <v>1</v>
      </c>
      <c r="E42" s="150"/>
      <c r="F42" s="150">
        <v>0</v>
      </c>
      <c r="G42" s="75">
        <f>D42*(E42+F42)</f>
        <v>0</v>
      </c>
    </row>
    <row r="43" spans="1:7" ht="15" customHeight="1" x14ac:dyDescent="0.25">
      <c r="A43" s="76">
        <f>A42+1</f>
        <v>13</v>
      </c>
      <c r="B43" s="71" t="s">
        <v>49</v>
      </c>
      <c r="C43" s="72" t="s">
        <v>48</v>
      </c>
      <c r="D43" s="101">
        <v>10.5</v>
      </c>
      <c r="E43" s="100"/>
      <c r="F43" s="102">
        <v>0</v>
      </c>
      <c r="G43" s="75">
        <f>(F43+E43)*D43</f>
        <v>0</v>
      </c>
    </row>
    <row r="44" spans="1:7" ht="15" customHeight="1" x14ac:dyDescent="0.25">
      <c r="A44" s="76">
        <f t="shared" si="0"/>
        <v>14</v>
      </c>
      <c r="B44" s="71" t="s">
        <v>123</v>
      </c>
      <c r="C44" s="78" t="s">
        <v>48</v>
      </c>
      <c r="D44" s="101">
        <v>10.5</v>
      </c>
      <c r="E44" s="102"/>
      <c r="F44" s="102">
        <v>0</v>
      </c>
      <c r="G44" s="75">
        <f>D44*E44+D44*F44</f>
        <v>0</v>
      </c>
    </row>
    <row r="45" spans="1:7" ht="15" customHeight="1" x14ac:dyDescent="0.25">
      <c r="A45" s="76">
        <f t="shared" si="0"/>
        <v>15</v>
      </c>
      <c r="B45" s="71" t="s">
        <v>100</v>
      </c>
      <c r="C45" s="78" t="s">
        <v>26</v>
      </c>
      <c r="D45" s="73">
        <v>1</v>
      </c>
      <c r="E45" s="74"/>
      <c r="F45" s="74">
        <v>0</v>
      </c>
      <c r="G45" s="75">
        <f t="shared" ref="G45" si="3">D45*E45+D45*F45</f>
        <v>0</v>
      </c>
    </row>
    <row r="46" spans="1:7" ht="15" customHeight="1" x14ac:dyDescent="0.25">
      <c r="A46" s="76">
        <f t="shared" si="0"/>
        <v>16</v>
      </c>
      <c r="B46" s="71" t="s">
        <v>99</v>
      </c>
      <c r="C46" s="78" t="s">
        <v>26</v>
      </c>
      <c r="D46" s="73">
        <v>1</v>
      </c>
      <c r="E46" s="74"/>
      <c r="F46" s="74">
        <v>0</v>
      </c>
      <c r="G46" s="75">
        <f t="shared" ref="G46:G47" si="4">D46*E46+D46*F46</f>
        <v>0</v>
      </c>
    </row>
    <row r="47" spans="1:7" ht="15" customHeight="1" thickBot="1" x14ac:dyDescent="0.3">
      <c r="A47" s="163">
        <f>A46+1</f>
        <v>17</v>
      </c>
      <c r="B47" s="71" t="s">
        <v>75</v>
      </c>
      <c r="C47" s="72" t="s">
        <v>26</v>
      </c>
      <c r="D47" s="73">
        <v>1</v>
      </c>
      <c r="E47" s="150"/>
      <c r="F47" s="150">
        <v>0</v>
      </c>
      <c r="G47" s="75">
        <f t="shared" si="4"/>
        <v>0</v>
      </c>
    </row>
    <row r="48" spans="1:7" ht="16.5" customHeight="1" thickBot="1" x14ac:dyDescent="0.3">
      <c r="A48" s="170"/>
      <c r="B48" s="171" t="s">
        <v>101</v>
      </c>
      <c r="C48" s="172"/>
      <c r="D48" s="173"/>
      <c r="E48" s="174"/>
      <c r="F48" s="174"/>
      <c r="G48" s="175">
        <f>SUM(G31:G47)</f>
        <v>0</v>
      </c>
    </row>
    <row r="49" spans="1:7" ht="15" customHeight="1" x14ac:dyDescent="0.25">
      <c r="A49" s="163"/>
      <c r="B49" s="164"/>
      <c r="C49" s="165"/>
      <c r="D49" s="166"/>
      <c r="E49" s="167"/>
      <c r="F49" s="168"/>
      <c r="G49" s="169"/>
    </row>
    <row r="50" spans="1:7" x14ac:dyDescent="0.25">
      <c r="A50" s="31"/>
      <c r="B50" s="63" t="s">
        <v>23</v>
      </c>
      <c r="C50" s="64"/>
      <c r="D50" s="65"/>
      <c r="E50" s="66"/>
      <c r="F50" s="67"/>
      <c r="G50" s="67"/>
    </row>
    <row r="51" spans="1:7" s="69" customFormat="1" ht="21" customHeight="1" x14ac:dyDescent="0.25">
      <c r="A51" s="68" t="s">
        <v>21</v>
      </c>
      <c r="B51" s="309" t="s">
        <v>59</v>
      </c>
      <c r="C51" s="310"/>
      <c r="D51" s="310"/>
      <c r="E51" s="310"/>
      <c r="F51" s="310"/>
      <c r="G51" s="311"/>
    </row>
    <row r="52" spans="1:7" s="69" customFormat="1" ht="15" customHeight="1" x14ac:dyDescent="0.25">
      <c r="A52" s="70">
        <v>1</v>
      </c>
      <c r="B52" s="71" t="s">
        <v>68</v>
      </c>
      <c r="C52" s="72" t="s">
        <v>24</v>
      </c>
      <c r="D52" s="73">
        <v>90</v>
      </c>
      <c r="E52" s="150">
        <v>0</v>
      </c>
      <c r="F52" s="150">
        <v>0</v>
      </c>
      <c r="G52" s="75">
        <f>D52*(E52+F52)</f>
        <v>0</v>
      </c>
    </row>
    <row r="53" spans="1:7" s="69" customFormat="1" ht="15" customHeight="1" x14ac:dyDescent="0.25">
      <c r="A53" s="76">
        <f t="shared" ref="A53:A56" si="5">1+A52</f>
        <v>2</v>
      </c>
      <c r="B53" s="71" t="s">
        <v>69</v>
      </c>
      <c r="C53" s="72" t="s">
        <v>24</v>
      </c>
      <c r="D53" s="73">
        <v>120</v>
      </c>
      <c r="E53" s="150">
        <v>0</v>
      </c>
      <c r="F53" s="150">
        <v>0</v>
      </c>
      <c r="G53" s="75">
        <f t="shared" ref="G53:G67" si="6">D53*(E53+F53)</f>
        <v>0</v>
      </c>
    </row>
    <row r="54" spans="1:7" s="69" customFormat="1" ht="15" customHeight="1" x14ac:dyDescent="0.25">
      <c r="A54" s="76">
        <f t="shared" si="5"/>
        <v>3</v>
      </c>
      <c r="B54" s="71" t="s">
        <v>176</v>
      </c>
      <c r="C54" s="72" t="s">
        <v>24</v>
      </c>
      <c r="D54" s="73">
        <v>150</v>
      </c>
      <c r="E54" s="150">
        <v>0</v>
      </c>
      <c r="F54" s="150">
        <v>0</v>
      </c>
      <c r="G54" s="75">
        <f t="shared" ref="G54" si="7">D54*(E54+F54)</f>
        <v>0</v>
      </c>
    </row>
    <row r="55" spans="1:7" s="69" customFormat="1" ht="30" customHeight="1" x14ac:dyDescent="0.25">
      <c r="A55" s="76">
        <f t="shared" si="5"/>
        <v>4</v>
      </c>
      <c r="B55" s="71" t="s">
        <v>106</v>
      </c>
      <c r="C55" s="72" t="s">
        <v>25</v>
      </c>
      <c r="D55" s="73">
        <v>2</v>
      </c>
      <c r="E55" s="150">
        <v>0</v>
      </c>
      <c r="F55" s="150">
        <v>0</v>
      </c>
      <c r="G55" s="75">
        <f t="shared" si="6"/>
        <v>0</v>
      </c>
    </row>
    <row r="56" spans="1:7" s="69" customFormat="1" ht="30" customHeight="1" x14ac:dyDescent="0.25">
      <c r="A56" s="76">
        <f t="shared" si="5"/>
        <v>5</v>
      </c>
      <c r="B56" s="71" t="s">
        <v>107</v>
      </c>
      <c r="C56" s="72" t="s">
        <v>25</v>
      </c>
      <c r="D56" s="73">
        <v>1</v>
      </c>
      <c r="E56" s="150">
        <v>0</v>
      </c>
      <c r="F56" s="150">
        <v>0</v>
      </c>
      <c r="G56" s="75">
        <f t="shared" ref="G56" si="8">D56*(E56+F56)</f>
        <v>0</v>
      </c>
    </row>
    <row r="57" spans="1:7" s="69" customFormat="1" ht="15" customHeight="1" x14ac:dyDescent="0.25">
      <c r="A57" s="76">
        <f t="shared" ref="A57" si="9">1+A56</f>
        <v>6</v>
      </c>
      <c r="B57" s="71" t="s">
        <v>71</v>
      </c>
      <c r="C57" s="72" t="s">
        <v>25</v>
      </c>
      <c r="D57" s="101">
        <v>1</v>
      </c>
      <c r="E57" s="150">
        <v>0</v>
      </c>
      <c r="F57" s="150">
        <v>0</v>
      </c>
      <c r="G57" s="75">
        <f t="shared" ref="G57:G62" si="10">D57*(E57+F57)</f>
        <v>0</v>
      </c>
    </row>
    <row r="58" spans="1:7" s="69" customFormat="1" ht="15" customHeight="1" x14ac:dyDescent="0.25">
      <c r="A58" s="76">
        <f t="shared" ref="A58:A67" si="11">1+A57</f>
        <v>7</v>
      </c>
      <c r="B58" s="71" t="s">
        <v>72</v>
      </c>
      <c r="C58" s="72" t="s">
        <v>25</v>
      </c>
      <c r="D58" s="73">
        <v>12</v>
      </c>
      <c r="E58" s="150">
        <v>0</v>
      </c>
      <c r="F58" s="150">
        <v>0</v>
      </c>
      <c r="G58" s="75">
        <f t="shared" si="10"/>
        <v>0</v>
      </c>
    </row>
    <row r="59" spans="1:7" s="69" customFormat="1" ht="15" customHeight="1" x14ac:dyDescent="0.25">
      <c r="A59" s="76">
        <f t="shared" si="11"/>
        <v>8</v>
      </c>
      <c r="B59" s="71" t="s">
        <v>27</v>
      </c>
      <c r="C59" s="78" t="s">
        <v>26</v>
      </c>
      <c r="D59" s="73">
        <v>1</v>
      </c>
      <c r="E59" s="150">
        <v>0</v>
      </c>
      <c r="F59" s="150"/>
      <c r="G59" s="75">
        <f t="shared" si="10"/>
        <v>0</v>
      </c>
    </row>
    <row r="60" spans="1:7" s="69" customFormat="1" ht="15" customHeight="1" x14ac:dyDescent="0.25">
      <c r="A60" s="76">
        <f t="shared" si="11"/>
        <v>9</v>
      </c>
      <c r="B60" s="71" t="s">
        <v>28</v>
      </c>
      <c r="C60" s="72" t="s">
        <v>26</v>
      </c>
      <c r="D60" s="73">
        <v>1</v>
      </c>
      <c r="E60" s="150"/>
      <c r="F60" s="150">
        <v>0</v>
      </c>
      <c r="G60" s="75">
        <f t="shared" si="10"/>
        <v>0</v>
      </c>
    </row>
    <row r="61" spans="1:7" s="69" customFormat="1" ht="15" customHeight="1" x14ac:dyDescent="0.25">
      <c r="A61" s="76">
        <f t="shared" si="11"/>
        <v>10</v>
      </c>
      <c r="B61" s="71" t="s">
        <v>73</v>
      </c>
      <c r="C61" s="78" t="s">
        <v>26</v>
      </c>
      <c r="D61" s="73">
        <v>1</v>
      </c>
      <c r="E61" s="150"/>
      <c r="F61" s="150">
        <v>0</v>
      </c>
      <c r="G61" s="75">
        <f t="shared" si="10"/>
        <v>0</v>
      </c>
    </row>
    <row r="62" spans="1:7" s="69" customFormat="1" ht="15" customHeight="1" x14ac:dyDescent="0.25">
      <c r="A62" s="76">
        <f t="shared" si="11"/>
        <v>11</v>
      </c>
      <c r="B62" s="71" t="s">
        <v>74</v>
      </c>
      <c r="C62" s="72" t="s">
        <v>26</v>
      </c>
      <c r="D62" s="73">
        <v>1</v>
      </c>
      <c r="E62" s="150">
        <v>0</v>
      </c>
      <c r="F62" s="150">
        <v>0</v>
      </c>
      <c r="G62" s="75">
        <f t="shared" si="10"/>
        <v>0</v>
      </c>
    </row>
    <row r="63" spans="1:7" s="69" customFormat="1" ht="13.5" customHeight="1" x14ac:dyDescent="0.25">
      <c r="A63" s="76">
        <f t="shared" si="11"/>
        <v>12</v>
      </c>
      <c r="B63" s="71" t="s">
        <v>76</v>
      </c>
      <c r="C63" s="72" t="s">
        <v>25</v>
      </c>
      <c r="D63" s="73">
        <v>8</v>
      </c>
      <c r="E63" s="150">
        <v>0</v>
      </c>
      <c r="F63" s="150">
        <v>0</v>
      </c>
      <c r="G63" s="75">
        <f t="shared" si="6"/>
        <v>0</v>
      </c>
    </row>
    <row r="64" spans="1:7" s="69" customFormat="1" ht="13.5" customHeight="1" x14ac:dyDescent="0.25">
      <c r="A64" s="76">
        <f t="shared" si="11"/>
        <v>13</v>
      </c>
      <c r="B64" s="71" t="s">
        <v>178</v>
      </c>
      <c r="C64" s="72" t="s">
        <v>25</v>
      </c>
      <c r="D64" s="73">
        <v>4</v>
      </c>
      <c r="E64" s="150">
        <v>0</v>
      </c>
      <c r="F64" s="150">
        <v>0</v>
      </c>
      <c r="G64" s="75">
        <f t="shared" ref="G64" si="12">D64*(E64+F64)</f>
        <v>0</v>
      </c>
    </row>
    <row r="65" spans="1:7" s="69" customFormat="1" ht="15" customHeight="1" x14ac:dyDescent="0.25">
      <c r="A65" s="76">
        <f t="shared" si="11"/>
        <v>14</v>
      </c>
      <c r="B65" s="71" t="s">
        <v>177</v>
      </c>
      <c r="C65" s="72" t="s">
        <v>26</v>
      </c>
      <c r="D65" s="73">
        <v>1</v>
      </c>
      <c r="E65" s="150">
        <v>0</v>
      </c>
      <c r="F65" s="150">
        <v>0</v>
      </c>
      <c r="G65" s="75">
        <f t="shared" si="6"/>
        <v>0</v>
      </c>
    </row>
    <row r="66" spans="1:7" s="69" customFormat="1" ht="15" customHeight="1" x14ac:dyDescent="0.25">
      <c r="A66" s="76">
        <f t="shared" si="11"/>
        <v>15</v>
      </c>
      <c r="B66" s="71" t="s">
        <v>78</v>
      </c>
      <c r="C66" s="72" t="s">
        <v>26</v>
      </c>
      <c r="D66" s="73">
        <v>1</v>
      </c>
      <c r="E66" s="150">
        <v>0</v>
      </c>
      <c r="F66" s="150">
        <v>0</v>
      </c>
      <c r="G66" s="75">
        <f t="shared" si="6"/>
        <v>0</v>
      </c>
    </row>
    <row r="67" spans="1:7" s="69" customFormat="1" ht="15" customHeight="1" x14ac:dyDescent="0.25">
      <c r="A67" s="76">
        <f t="shared" si="11"/>
        <v>16</v>
      </c>
      <c r="B67" s="71" t="s">
        <v>79</v>
      </c>
      <c r="C67" s="72" t="s">
        <v>26</v>
      </c>
      <c r="D67" s="73">
        <v>1</v>
      </c>
      <c r="E67" s="150">
        <v>0</v>
      </c>
      <c r="F67" s="150"/>
      <c r="G67" s="75">
        <f t="shared" si="6"/>
        <v>0</v>
      </c>
    </row>
    <row r="68" spans="1:7" s="69" customFormat="1" ht="15" customHeight="1" thickBot="1" x14ac:dyDescent="0.3">
      <c r="A68" s="76">
        <f>1+A67</f>
        <v>17</v>
      </c>
      <c r="B68" s="71" t="s">
        <v>29</v>
      </c>
      <c r="C68" s="78" t="s">
        <v>26</v>
      </c>
      <c r="D68" s="73">
        <v>1</v>
      </c>
      <c r="E68" s="74"/>
      <c r="F68" s="74">
        <v>0</v>
      </c>
      <c r="G68" s="75">
        <f t="shared" ref="G68" si="13">D68*E68+D68*F68</f>
        <v>0</v>
      </c>
    </row>
    <row r="69" spans="1:7" s="69" customFormat="1" ht="15" customHeight="1" thickBot="1" x14ac:dyDescent="0.3">
      <c r="A69" s="81"/>
      <c r="B69" s="82" t="s">
        <v>39</v>
      </c>
      <c r="C69" s="83"/>
      <c r="D69" s="84"/>
      <c r="E69" s="85"/>
      <c r="F69" s="85"/>
      <c r="G69" s="86">
        <f>SUM(G52:G68)</f>
        <v>0</v>
      </c>
    </row>
    <row r="70" spans="1:7" s="69" customFormat="1" ht="15" customHeight="1" x14ac:dyDescent="0.25">
      <c r="A70" s="87"/>
      <c r="B70" s="88"/>
      <c r="C70" s="89"/>
      <c r="D70" s="90"/>
      <c r="E70" s="91"/>
      <c r="F70" s="92"/>
      <c r="G70" s="88"/>
    </row>
    <row r="71" spans="1:7" s="69" customFormat="1" ht="15" customHeight="1" x14ac:dyDescent="0.25">
      <c r="A71" s="62"/>
      <c r="B71" s="63" t="s">
        <v>23</v>
      </c>
      <c r="C71" s="64"/>
      <c r="D71" s="65"/>
      <c r="E71" s="66"/>
      <c r="F71" s="67"/>
      <c r="G71" s="67"/>
    </row>
    <row r="72" spans="1:7" s="69" customFormat="1" ht="21" customHeight="1" x14ac:dyDescent="0.25">
      <c r="A72" s="93" t="s">
        <v>40</v>
      </c>
      <c r="B72" s="312" t="s">
        <v>57</v>
      </c>
      <c r="C72" s="313"/>
      <c r="D72" s="313"/>
      <c r="E72" s="313"/>
      <c r="F72" s="313"/>
      <c r="G72" s="314"/>
    </row>
    <row r="73" spans="1:7" s="69" customFormat="1" ht="30" x14ac:dyDescent="0.25">
      <c r="A73" s="76">
        <v>1</v>
      </c>
      <c r="B73" s="71" t="s">
        <v>31</v>
      </c>
      <c r="C73" s="72" t="s">
        <v>32</v>
      </c>
      <c r="D73" s="101">
        <v>12</v>
      </c>
      <c r="E73" s="100">
        <v>0</v>
      </c>
      <c r="F73" s="102">
        <v>0</v>
      </c>
      <c r="G73" s="75">
        <f t="shared" ref="G73:G74" si="14">(F73+E73)*D73</f>
        <v>0</v>
      </c>
    </row>
    <row r="74" spans="1:7" s="69" customFormat="1" ht="15" customHeight="1" x14ac:dyDescent="0.25">
      <c r="A74" s="76">
        <f>A73+1</f>
        <v>2</v>
      </c>
      <c r="B74" s="71" t="s">
        <v>33</v>
      </c>
      <c r="C74" s="72" t="s">
        <v>32</v>
      </c>
      <c r="D74" s="101">
        <v>12</v>
      </c>
      <c r="E74" s="100">
        <v>0</v>
      </c>
      <c r="F74" s="102">
        <v>0</v>
      </c>
      <c r="G74" s="75">
        <f t="shared" si="14"/>
        <v>0</v>
      </c>
    </row>
    <row r="75" spans="1:7" s="69" customFormat="1" ht="15" customHeight="1" x14ac:dyDescent="0.25">
      <c r="A75" s="76">
        <f t="shared" ref="A75:A84" si="15">A74+1</f>
        <v>3</v>
      </c>
      <c r="B75" s="71" t="s">
        <v>34</v>
      </c>
      <c r="C75" s="78" t="s">
        <v>26</v>
      </c>
      <c r="D75" s="77">
        <v>1</v>
      </c>
      <c r="E75" s="102"/>
      <c r="F75" s="102">
        <v>0</v>
      </c>
      <c r="G75" s="75">
        <f t="shared" ref="G75:G86" si="16">D75*E75+D75*F75</f>
        <v>0</v>
      </c>
    </row>
    <row r="76" spans="1:7" s="69" customFormat="1" ht="30" x14ac:dyDescent="0.25">
      <c r="A76" s="76">
        <f t="shared" si="15"/>
        <v>4</v>
      </c>
      <c r="B76" s="71" t="s">
        <v>64</v>
      </c>
      <c r="C76" s="72" t="s">
        <v>32</v>
      </c>
      <c r="D76" s="101">
        <v>44</v>
      </c>
      <c r="E76" s="100">
        <v>0</v>
      </c>
      <c r="F76" s="100">
        <v>0</v>
      </c>
      <c r="G76" s="75">
        <f>D76*E76+D76*F76</f>
        <v>0</v>
      </c>
    </row>
    <row r="77" spans="1:7" s="69" customFormat="1" x14ac:dyDescent="0.25">
      <c r="A77" s="76">
        <f t="shared" si="15"/>
        <v>5</v>
      </c>
      <c r="B77" s="71" t="s">
        <v>65</v>
      </c>
      <c r="C77" s="72" t="s">
        <v>24</v>
      </c>
      <c r="D77" s="101">
        <v>4.5</v>
      </c>
      <c r="E77" s="100">
        <v>0</v>
      </c>
      <c r="F77" s="100">
        <v>0</v>
      </c>
      <c r="G77" s="75">
        <f>D77*E77+D77*F77</f>
        <v>0</v>
      </c>
    </row>
    <row r="78" spans="1:7" s="69" customFormat="1" x14ac:dyDescent="0.25">
      <c r="A78" s="76">
        <f t="shared" si="15"/>
        <v>6</v>
      </c>
      <c r="B78" s="71" t="s">
        <v>35</v>
      </c>
      <c r="C78" s="72" t="s">
        <v>25</v>
      </c>
      <c r="D78" s="101">
        <v>1</v>
      </c>
      <c r="E78" s="100">
        <v>0</v>
      </c>
      <c r="F78" s="100">
        <v>0</v>
      </c>
      <c r="G78" s="75">
        <f>D78*E78+D78*F78</f>
        <v>0</v>
      </c>
    </row>
    <row r="79" spans="1:7" s="69" customFormat="1" x14ac:dyDescent="0.25">
      <c r="A79" s="76">
        <f t="shared" si="15"/>
        <v>7</v>
      </c>
      <c r="B79" s="71" t="s">
        <v>62</v>
      </c>
      <c r="C79" s="72" t="s">
        <v>24</v>
      </c>
      <c r="D79" s="101">
        <v>9</v>
      </c>
      <c r="E79" s="100">
        <v>0</v>
      </c>
      <c r="F79" s="100">
        <v>0</v>
      </c>
      <c r="G79" s="75">
        <f t="shared" ref="G79" si="17">D79*E79+D79*F79</f>
        <v>0</v>
      </c>
    </row>
    <row r="80" spans="1:7" s="69" customFormat="1" x14ac:dyDescent="0.25">
      <c r="A80" s="76">
        <f t="shared" ref="A80:A83" si="18">A79+1</f>
        <v>8</v>
      </c>
      <c r="B80" s="71" t="s">
        <v>169</v>
      </c>
      <c r="C80" s="72" t="s">
        <v>32</v>
      </c>
      <c r="D80" s="101">
        <v>7</v>
      </c>
      <c r="E80" s="100">
        <v>0</v>
      </c>
      <c r="F80" s="100">
        <v>0</v>
      </c>
      <c r="G80" s="75">
        <f>D80*E80+D80*F80</f>
        <v>0</v>
      </c>
    </row>
    <row r="81" spans="1:8" s="69" customFormat="1" x14ac:dyDescent="0.25">
      <c r="A81" s="76">
        <f t="shared" si="18"/>
        <v>9</v>
      </c>
      <c r="B81" s="71" t="s">
        <v>132</v>
      </c>
      <c r="C81" s="72" t="s">
        <v>32</v>
      </c>
      <c r="D81" s="101">
        <v>7</v>
      </c>
      <c r="E81" s="100">
        <v>0</v>
      </c>
      <c r="F81" s="100">
        <v>0</v>
      </c>
      <c r="G81" s="75">
        <f>D81*E81+D81*F81</f>
        <v>0</v>
      </c>
    </row>
    <row r="82" spans="1:8" s="69" customFormat="1" x14ac:dyDescent="0.25">
      <c r="A82" s="76">
        <f t="shared" si="18"/>
        <v>10</v>
      </c>
      <c r="B82" s="71" t="s">
        <v>63</v>
      </c>
      <c r="C82" s="72" t="s">
        <v>24</v>
      </c>
      <c r="D82" s="101">
        <v>5</v>
      </c>
      <c r="E82" s="100">
        <v>0</v>
      </c>
      <c r="F82" s="100">
        <v>0</v>
      </c>
      <c r="G82" s="75">
        <f t="shared" ref="G82" si="19">D82*E82+D82*F82</f>
        <v>0</v>
      </c>
    </row>
    <row r="83" spans="1:8" s="69" customFormat="1" x14ac:dyDescent="0.25">
      <c r="A83" s="76">
        <f t="shared" si="18"/>
        <v>11</v>
      </c>
      <c r="B83" s="71" t="s">
        <v>36</v>
      </c>
      <c r="C83" s="78" t="s">
        <v>26</v>
      </c>
      <c r="D83" s="101">
        <v>1</v>
      </c>
      <c r="E83" s="74"/>
      <c r="F83" s="74">
        <v>0</v>
      </c>
      <c r="G83" s="75">
        <f>D83*E83+D83*F83</f>
        <v>0</v>
      </c>
    </row>
    <row r="84" spans="1:8" s="69" customFormat="1" ht="17.25" customHeight="1" x14ac:dyDescent="0.25">
      <c r="A84" s="76">
        <f t="shared" si="15"/>
        <v>12</v>
      </c>
      <c r="B84" s="71" t="s">
        <v>104</v>
      </c>
      <c r="C84" s="72" t="s">
        <v>32</v>
      </c>
      <c r="D84" s="101">
        <v>20</v>
      </c>
      <c r="E84" s="100"/>
      <c r="F84" s="100"/>
      <c r="G84" s="75">
        <f t="shared" ref="G84:G85" si="20">D84*E84+D84*F84</f>
        <v>0</v>
      </c>
    </row>
    <row r="85" spans="1:8" s="69" customFormat="1" ht="17.25" customHeight="1" x14ac:dyDescent="0.25">
      <c r="A85" s="76">
        <f>A84+1</f>
        <v>13</v>
      </c>
      <c r="B85" s="71" t="s">
        <v>28</v>
      </c>
      <c r="C85" s="72" t="s">
        <v>26</v>
      </c>
      <c r="D85" s="77">
        <v>1</v>
      </c>
      <c r="E85" s="102"/>
      <c r="F85" s="102">
        <v>0</v>
      </c>
      <c r="G85" s="75">
        <f t="shared" si="20"/>
        <v>0</v>
      </c>
    </row>
    <row r="86" spans="1:8" ht="15.75" customHeight="1" thickBot="1" x14ac:dyDescent="0.3">
      <c r="A86" s="76">
        <f>A85+1</f>
        <v>14</v>
      </c>
      <c r="B86" s="71" t="s">
        <v>29</v>
      </c>
      <c r="C86" s="78" t="s">
        <v>26</v>
      </c>
      <c r="D86" s="73">
        <v>1</v>
      </c>
      <c r="E86" s="74"/>
      <c r="F86" s="74">
        <v>0</v>
      </c>
      <c r="G86" s="75">
        <f t="shared" si="16"/>
        <v>0</v>
      </c>
    </row>
    <row r="87" spans="1:8" ht="15.75" thickBot="1" x14ac:dyDescent="0.3">
      <c r="A87" s="94"/>
      <c r="B87" s="95" t="s">
        <v>30</v>
      </c>
      <c r="C87" s="96"/>
      <c r="D87" s="97"/>
      <c r="E87" s="98"/>
      <c r="F87" s="98"/>
      <c r="G87" s="99">
        <f>SUM(G73:G86)</f>
        <v>0</v>
      </c>
    </row>
    <row r="89" spans="1:8" x14ac:dyDescent="0.25">
      <c r="A89" s="62"/>
      <c r="B89" s="63" t="s">
        <v>23</v>
      </c>
      <c r="C89" s="64"/>
      <c r="D89" s="65"/>
      <c r="E89" s="66"/>
      <c r="F89" s="67"/>
      <c r="G89" s="67"/>
      <c r="H89" s="69"/>
    </row>
    <row r="90" spans="1:8" ht="23.25" customHeight="1" x14ac:dyDescent="0.25">
      <c r="A90" s="103" t="s">
        <v>41</v>
      </c>
      <c r="B90" s="315" t="s">
        <v>158</v>
      </c>
      <c r="C90" s="316"/>
      <c r="D90" s="316"/>
      <c r="E90" s="316"/>
      <c r="F90" s="316"/>
      <c r="G90" s="317"/>
      <c r="H90" s="69"/>
    </row>
    <row r="91" spans="1:8" x14ac:dyDescent="0.25">
      <c r="A91" s="76">
        <v>1</v>
      </c>
      <c r="B91" s="71" t="s">
        <v>47</v>
      </c>
      <c r="C91" s="72" t="s">
        <v>25</v>
      </c>
      <c r="D91" s="101">
        <v>1</v>
      </c>
      <c r="E91" s="100">
        <v>0</v>
      </c>
      <c r="F91" s="102"/>
      <c r="G91" s="75">
        <f t="shared" ref="G91" si="21">(F91+E91)*D91</f>
        <v>0</v>
      </c>
      <c r="H91" s="69"/>
    </row>
    <row r="92" spans="1:8" x14ac:dyDescent="0.25">
      <c r="A92" s="76">
        <f t="shared" ref="A92:A96" si="22">A91+1</f>
        <v>2</v>
      </c>
      <c r="B92" s="71" t="s">
        <v>34</v>
      </c>
      <c r="C92" s="78" t="s">
        <v>26</v>
      </c>
      <c r="D92" s="77">
        <v>1</v>
      </c>
      <c r="E92" s="102">
        <v>0</v>
      </c>
      <c r="F92" s="102"/>
      <c r="G92" s="75">
        <f t="shared" ref="G92:G97" si="23">D92*E92+D92*F92</f>
        <v>0</v>
      </c>
      <c r="H92" s="69"/>
    </row>
    <row r="93" spans="1:8" x14ac:dyDescent="0.25">
      <c r="A93" s="76">
        <f t="shared" si="22"/>
        <v>3</v>
      </c>
      <c r="B93" s="71" t="s">
        <v>159</v>
      </c>
      <c r="C93" s="78" t="s">
        <v>26</v>
      </c>
      <c r="D93" s="77">
        <v>1</v>
      </c>
      <c r="E93" s="102"/>
      <c r="F93" s="102">
        <v>0</v>
      </c>
      <c r="G93" s="75">
        <f t="shared" ref="G93" si="24">D93*E93+D93*F93</f>
        <v>0</v>
      </c>
      <c r="H93" s="69"/>
    </row>
    <row r="94" spans="1:8" ht="30" x14ac:dyDescent="0.25">
      <c r="A94" s="76">
        <f t="shared" si="22"/>
        <v>4</v>
      </c>
      <c r="B94" s="71" t="s">
        <v>188</v>
      </c>
      <c r="C94" s="78" t="s">
        <v>26</v>
      </c>
      <c r="D94" s="77">
        <v>1</v>
      </c>
      <c r="E94" s="102"/>
      <c r="F94" s="102">
        <v>0</v>
      </c>
      <c r="G94" s="75">
        <f t="shared" ref="G94" si="25">D94*E94+D94*F94</f>
        <v>0</v>
      </c>
      <c r="H94" s="69"/>
    </row>
    <row r="95" spans="1:8" ht="30" x14ac:dyDescent="0.25">
      <c r="A95" s="76">
        <f t="shared" si="22"/>
        <v>5</v>
      </c>
      <c r="B95" s="71" t="s">
        <v>187</v>
      </c>
      <c r="C95" s="78" t="s">
        <v>26</v>
      </c>
      <c r="D95" s="77">
        <v>1</v>
      </c>
      <c r="E95" s="102"/>
      <c r="F95" s="102">
        <v>0</v>
      </c>
      <c r="G95" s="75">
        <f t="shared" ref="G95" si="26">D95*E95+D95*F95</f>
        <v>0</v>
      </c>
      <c r="H95" s="69"/>
    </row>
    <row r="96" spans="1:8" x14ac:dyDescent="0.25">
      <c r="A96" s="76">
        <f t="shared" si="22"/>
        <v>6</v>
      </c>
      <c r="B96" s="71" t="s">
        <v>28</v>
      </c>
      <c r="C96" s="72" t="s">
        <v>26</v>
      </c>
      <c r="D96" s="77">
        <v>1</v>
      </c>
      <c r="E96" s="102"/>
      <c r="F96" s="102">
        <v>0</v>
      </c>
      <c r="G96" s="75">
        <f t="shared" si="23"/>
        <v>0</v>
      </c>
      <c r="H96" s="69"/>
    </row>
    <row r="97" spans="1:8" ht="15.75" thickBot="1" x14ac:dyDescent="0.3">
      <c r="A97" s="76">
        <f>A96+1</f>
        <v>7</v>
      </c>
      <c r="B97" s="71" t="s">
        <v>29</v>
      </c>
      <c r="C97" s="78" t="s">
        <v>26</v>
      </c>
      <c r="D97" s="73">
        <v>1</v>
      </c>
      <c r="E97" s="74"/>
      <c r="F97" s="74">
        <v>0</v>
      </c>
      <c r="G97" s="75">
        <f t="shared" si="23"/>
        <v>0</v>
      </c>
    </row>
    <row r="98" spans="1:8" ht="15.75" thickBot="1" x14ac:dyDescent="0.3">
      <c r="A98" s="104"/>
      <c r="B98" s="105" t="s">
        <v>30</v>
      </c>
      <c r="C98" s="106"/>
      <c r="D98" s="107"/>
      <c r="E98" s="108"/>
      <c r="F98" s="108"/>
      <c r="G98" s="109">
        <f>SUM(G91:G97)</f>
        <v>0</v>
      </c>
    </row>
    <row r="100" spans="1:8" x14ac:dyDescent="0.25">
      <c r="A100" s="62"/>
      <c r="B100" s="63" t="s">
        <v>23</v>
      </c>
      <c r="C100" s="64"/>
      <c r="D100" s="65"/>
      <c r="E100" s="66"/>
      <c r="F100" s="67"/>
      <c r="G100" s="67"/>
      <c r="H100" s="69"/>
    </row>
    <row r="101" spans="1:8" ht="20.25" customHeight="1" x14ac:dyDescent="0.25">
      <c r="A101" s="110" t="s">
        <v>42</v>
      </c>
      <c r="B101" s="318" t="s">
        <v>60</v>
      </c>
      <c r="C101" s="319"/>
      <c r="D101" s="319"/>
      <c r="E101" s="319"/>
      <c r="F101" s="319"/>
      <c r="G101" s="320"/>
      <c r="H101" s="69"/>
    </row>
    <row r="102" spans="1:8" x14ac:dyDescent="0.25">
      <c r="A102" s="76">
        <v>1</v>
      </c>
      <c r="B102" s="71" t="s">
        <v>83</v>
      </c>
      <c r="C102" s="1" t="s">
        <v>48</v>
      </c>
      <c r="D102" s="101">
        <v>16</v>
      </c>
      <c r="E102" s="100">
        <v>0</v>
      </c>
      <c r="F102" s="102"/>
      <c r="G102" s="75">
        <f t="shared" ref="G102" si="27">(F102+E102)*D102</f>
        <v>0</v>
      </c>
      <c r="H102" s="69"/>
    </row>
    <row r="103" spans="1:8" x14ac:dyDescent="0.25">
      <c r="A103" s="76">
        <f t="shared" ref="A103:A105" si="28">A102+1</f>
        <v>2</v>
      </c>
      <c r="B103" s="71" t="s">
        <v>50</v>
      </c>
      <c r="C103" s="72" t="s">
        <v>48</v>
      </c>
      <c r="D103" s="101">
        <v>9.74</v>
      </c>
      <c r="E103" s="102"/>
      <c r="F103" s="102">
        <v>0</v>
      </c>
      <c r="G103" s="75">
        <f t="shared" ref="G103:G108" si="29">D103*E103+D103*F103</f>
        <v>0</v>
      </c>
      <c r="H103" s="69"/>
    </row>
    <row r="104" spans="1:8" x14ac:dyDescent="0.25">
      <c r="A104" s="76">
        <f t="shared" si="28"/>
        <v>3</v>
      </c>
      <c r="B104" s="71" t="s">
        <v>84</v>
      </c>
      <c r="C104" s="72" t="s">
        <v>48</v>
      </c>
      <c r="D104" s="101">
        <v>9.74</v>
      </c>
      <c r="E104" s="100"/>
      <c r="F104" s="100">
        <v>0</v>
      </c>
      <c r="G104" s="75">
        <f t="shared" si="29"/>
        <v>0</v>
      </c>
      <c r="H104" s="69"/>
    </row>
    <row r="105" spans="1:8" x14ac:dyDescent="0.25">
      <c r="A105" s="76">
        <f t="shared" si="28"/>
        <v>4</v>
      </c>
      <c r="B105" s="71" t="s">
        <v>85</v>
      </c>
      <c r="C105" s="78" t="s">
        <v>51</v>
      </c>
      <c r="D105" s="73">
        <f>D104</f>
        <v>9.74</v>
      </c>
      <c r="E105" s="74"/>
      <c r="F105" s="74">
        <v>0</v>
      </c>
      <c r="G105" s="75">
        <f t="shared" si="29"/>
        <v>0</v>
      </c>
      <c r="H105" s="69"/>
    </row>
    <row r="106" spans="1:8" x14ac:dyDescent="0.25">
      <c r="A106" s="76">
        <v>5</v>
      </c>
      <c r="B106" s="71" t="s">
        <v>52</v>
      </c>
      <c r="C106" s="72" t="s">
        <v>51</v>
      </c>
      <c r="D106" s="73">
        <v>13</v>
      </c>
      <c r="E106" s="142"/>
      <c r="F106" s="74">
        <v>0</v>
      </c>
      <c r="G106" s="75">
        <f t="shared" si="29"/>
        <v>0</v>
      </c>
      <c r="H106" s="69"/>
    </row>
    <row r="107" spans="1:8" ht="15.75" customHeight="1" x14ac:dyDescent="0.25">
      <c r="A107" s="76">
        <v>6</v>
      </c>
      <c r="B107" s="31" t="s">
        <v>102</v>
      </c>
      <c r="C107" s="72" t="s">
        <v>51</v>
      </c>
      <c r="D107" s="73">
        <v>1</v>
      </c>
      <c r="E107" s="142"/>
      <c r="F107" s="74">
        <v>0</v>
      </c>
      <c r="G107" s="75">
        <f t="shared" si="29"/>
        <v>0</v>
      </c>
    </row>
    <row r="108" spans="1:8" ht="15.75" thickBot="1" x14ac:dyDescent="0.3">
      <c r="A108" s="79">
        <f>A107+1</f>
        <v>7</v>
      </c>
      <c r="B108" s="71" t="s">
        <v>55</v>
      </c>
      <c r="C108" s="72" t="s">
        <v>53</v>
      </c>
      <c r="D108" s="73">
        <v>1</v>
      </c>
      <c r="E108" s="80"/>
      <c r="F108" s="74">
        <v>0</v>
      </c>
      <c r="G108" s="75">
        <f t="shared" si="29"/>
        <v>0</v>
      </c>
    </row>
    <row r="109" spans="1:8" ht="15.75" thickBot="1" x14ac:dyDescent="0.3">
      <c r="A109" s="111"/>
      <c r="B109" s="112" t="s">
        <v>30</v>
      </c>
      <c r="C109" s="113"/>
      <c r="D109" s="114"/>
      <c r="E109" s="115"/>
      <c r="F109" s="115"/>
      <c r="G109" s="116">
        <f>SUM(G102:G108)</f>
        <v>0</v>
      </c>
    </row>
    <row r="110" spans="1:8" ht="18" customHeight="1" x14ac:dyDescent="0.25"/>
    <row r="111" spans="1:8" ht="18" customHeight="1" x14ac:dyDescent="0.25">
      <c r="A111" s="62"/>
      <c r="B111" s="63" t="s">
        <v>23</v>
      </c>
      <c r="C111" s="64"/>
      <c r="D111" s="65"/>
      <c r="E111" s="66"/>
      <c r="F111" s="67"/>
      <c r="G111" s="67"/>
    </row>
    <row r="112" spans="1:8" ht="18" customHeight="1" x14ac:dyDescent="0.25">
      <c r="A112" s="182" t="s">
        <v>46</v>
      </c>
      <c r="B112" s="324" t="s">
        <v>128</v>
      </c>
      <c r="C112" s="325"/>
      <c r="D112" s="325"/>
      <c r="E112" s="325"/>
      <c r="F112" s="325"/>
      <c r="G112" s="326"/>
    </row>
    <row r="113" spans="1:8" ht="18" customHeight="1" x14ac:dyDescent="0.25">
      <c r="A113" s="76">
        <v>1</v>
      </c>
      <c r="B113" s="71" t="s">
        <v>122</v>
      </c>
      <c r="C113" s="78" t="s">
        <v>26</v>
      </c>
      <c r="D113" s="77">
        <v>1</v>
      </c>
      <c r="E113" s="100"/>
      <c r="F113" s="102">
        <v>0</v>
      </c>
      <c r="G113" s="75">
        <f t="shared" ref="G113" si="30">(F113+E113)*D113</f>
        <v>0</v>
      </c>
    </row>
    <row r="114" spans="1:8" x14ac:dyDescent="0.25">
      <c r="A114" s="76">
        <f>A113+1</f>
        <v>2</v>
      </c>
      <c r="B114" s="71" t="s">
        <v>126</v>
      </c>
      <c r="C114" s="78" t="s">
        <v>26</v>
      </c>
      <c r="D114" s="77">
        <v>1</v>
      </c>
      <c r="E114" s="100"/>
      <c r="F114" s="102">
        <v>0</v>
      </c>
      <c r="G114" s="75">
        <f t="shared" ref="G114" si="31">(F114+E114)*D114</f>
        <v>0</v>
      </c>
    </row>
    <row r="115" spans="1:8" ht="18" customHeight="1" x14ac:dyDescent="0.25">
      <c r="A115" s="76">
        <f t="shared" ref="A115:A119" si="32">A114+1</f>
        <v>3</v>
      </c>
      <c r="B115" s="71" t="s">
        <v>160</v>
      </c>
      <c r="C115" s="72" t="s">
        <v>26</v>
      </c>
      <c r="D115" s="77">
        <v>1</v>
      </c>
      <c r="E115" s="102">
        <v>0</v>
      </c>
      <c r="F115" s="102">
        <v>0</v>
      </c>
      <c r="G115" s="75">
        <f t="shared" ref="G115:G119" si="33">D115*E115+D115*F115</f>
        <v>0</v>
      </c>
    </row>
    <row r="116" spans="1:8" ht="18" customHeight="1" x14ac:dyDescent="0.25">
      <c r="A116" s="76">
        <f t="shared" si="32"/>
        <v>4</v>
      </c>
      <c r="B116" s="71" t="s">
        <v>161</v>
      </c>
      <c r="C116" s="72" t="s">
        <v>26</v>
      </c>
      <c r="D116" s="77">
        <v>1</v>
      </c>
      <c r="E116" s="102">
        <v>0</v>
      </c>
      <c r="F116" s="102">
        <v>0</v>
      </c>
      <c r="G116" s="75">
        <f t="shared" ref="G116" si="34">D116*E116+D116*F116</f>
        <v>0</v>
      </c>
    </row>
    <row r="117" spans="1:8" ht="18" customHeight="1" x14ac:dyDescent="0.25">
      <c r="A117" s="76">
        <f t="shared" si="32"/>
        <v>5</v>
      </c>
      <c r="B117" s="71" t="s">
        <v>129</v>
      </c>
      <c r="C117" s="72" t="s">
        <v>26</v>
      </c>
      <c r="D117" s="77">
        <v>1</v>
      </c>
      <c r="E117" s="102"/>
      <c r="F117" s="102">
        <v>0</v>
      </c>
      <c r="G117" s="75">
        <f t="shared" ref="G117" si="35">D117*E117+D117*F117</f>
        <v>0</v>
      </c>
    </row>
    <row r="118" spans="1:8" ht="18" customHeight="1" x14ac:dyDescent="0.25">
      <c r="A118" s="76">
        <f t="shared" si="32"/>
        <v>6</v>
      </c>
      <c r="B118" s="71" t="s">
        <v>28</v>
      </c>
      <c r="C118" s="72" t="s">
        <v>26</v>
      </c>
      <c r="D118" s="77">
        <v>1</v>
      </c>
      <c r="E118" s="102"/>
      <c r="F118" s="102">
        <v>0</v>
      </c>
      <c r="G118" s="75">
        <f t="shared" si="33"/>
        <v>0</v>
      </c>
    </row>
    <row r="119" spans="1:8" ht="18" customHeight="1" thickBot="1" x14ac:dyDescent="0.3">
      <c r="A119" s="76">
        <f t="shared" si="32"/>
        <v>7</v>
      </c>
      <c r="B119" s="71" t="s">
        <v>29</v>
      </c>
      <c r="C119" s="78" t="s">
        <v>26</v>
      </c>
      <c r="D119" s="73">
        <v>1</v>
      </c>
      <c r="E119" s="74"/>
      <c r="F119" s="74">
        <v>0</v>
      </c>
      <c r="G119" s="75">
        <f t="shared" si="33"/>
        <v>0</v>
      </c>
    </row>
    <row r="120" spans="1:8" ht="18" customHeight="1" thickBot="1" x14ac:dyDescent="0.3">
      <c r="A120" s="183"/>
      <c r="B120" s="184" t="s">
        <v>125</v>
      </c>
      <c r="C120" s="185"/>
      <c r="D120" s="186"/>
      <c r="E120" s="187"/>
      <c r="F120" s="187"/>
      <c r="G120" s="188">
        <f>SUM(G113:G119)</f>
        <v>0</v>
      </c>
    </row>
    <row r="121" spans="1:8" ht="18" customHeight="1" x14ac:dyDescent="0.25"/>
    <row r="122" spans="1:8" x14ac:dyDescent="0.25">
      <c r="A122" s="62"/>
      <c r="B122" s="63" t="s">
        <v>23</v>
      </c>
      <c r="C122" s="64"/>
      <c r="D122" s="65"/>
      <c r="E122" s="66"/>
      <c r="F122" s="67"/>
      <c r="G122" s="67"/>
      <c r="H122" s="69"/>
    </row>
    <row r="123" spans="1:8" ht="20.25" customHeight="1" x14ac:dyDescent="0.25">
      <c r="A123" s="117" t="s">
        <v>105</v>
      </c>
      <c r="B123" s="305" t="s">
        <v>61</v>
      </c>
      <c r="C123" s="306"/>
      <c r="D123" s="306"/>
      <c r="E123" s="306"/>
      <c r="F123" s="306"/>
      <c r="G123" s="307"/>
      <c r="H123" s="69"/>
    </row>
    <row r="124" spans="1:8" x14ac:dyDescent="0.25">
      <c r="A124" s="76">
        <v>1</v>
      </c>
      <c r="B124" s="71" t="s">
        <v>54</v>
      </c>
      <c r="C124" s="72" t="s">
        <v>48</v>
      </c>
      <c r="D124" s="160">
        <v>52</v>
      </c>
      <c r="E124" s="100"/>
      <c r="F124" s="102">
        <v>0</v>
      </c>
      <c r="G124" s="75">
        <f t="shared" ref="G124" si="36">(F124+E124)*D124</f>
        <v>0</v>
      </c>
      <c r="H124" s="69"/>
    </row>
    <row r="125" spans="1:8" ht="30" x14ac:dyDescent="0.25">
      <c r="A125" s="76">
        <f t="shared" ref="A125" si="37">A124+1</f>
        <v>2</v>
      </c>
      <c r="B125" s="71" t="s">
        <v>121</v>
      </c>
      <c r="C125" s="78" t="s">
        <v>26</v>
      </c>
      <c r="D125" s="77">
        <v>1</v>
      </c>
      <c r="E125" s="100"/>
      <c r="F125" s="102">
        <v>0</v>
      </c>
      <c r="G125" s="75">
        <f t="shared" ref="G125" si="38">(F125+E125)*D125</f>
        <v>0</v>
      </c>
      <c r="H125" s="69"/>
    </row>
    <row r="126" spans="1:8" x14ac:dyDescent="0.25">
      <c r="A126" s="76">
        <v>3</v>
      </c>
      <c r="B126" s="71" t="s">
        <v>87</v>
      </c>
      <c r="C126" s="72" t="s">
        <v>26</v>
      </c>
      <c r="D126" s="77">
        <v>1</v>
      </c>
      <c r="E126" s="102"/>
      <c r="F126" s="102">
        <v>0</v>
      </c>
      <c r="G126" s="75">
        <f t="shared" ref="G126:G131" si="39">D126*E126+D126*F126</f>
        <v>0</v>
      </c>
      <c r="H126" s="69"/>
    </row>
    <row r="127" spans="1:8" x14ac:dyDescent="0.25">
      <c r="A127" s="76">
        <f t="shared" ref="A127:A131" si="40">A126+1</f>
        <v>4</v>
      </c>
      <c r="B127" s="71" t="s">
        <v>174</v>
      </c>
      <c r="C127" s="72" t="s">
        <v>26</v>
      </c>
      <c r="D127" s="77">
        <v>1</v>
      </c>
      <c r="E127" s="102"/>
      <c r="F127" s="102">
        <v>0</v>
      </c>
      <c r="G127" s="75">
        <f t="shared" si="39"/>
        <v>0</v>
      </c>
      <c r="H127" s="69"/>
    </row>
    <row r="128" spans="1:8" x14ac:dyDescent="0.25">
      <c r="A128" s="76">
        <f t="shared" si="40"/>
        <v>5</v>
      </c>
      <c r="B128" s="71" t="s">
        <v>175</v>
      </c>
      <c r="C128" s="72" t="s">
        <v>26</v>
      </c>
      <c r="D128" s="77">
        <v>1</v>
      </c>
      <c r="E128" s="102"/>
      <c r="F128" s="102">
        <v>0</v>
      </c>
      <c r="G128" s="75">
        <f t="shared" si="39"/>
        <v>0</v>
      </c>
      <c r="H128" s="69"/>
    </row>
    <row r="129" spans="1:8" x14ac:dyDescent="0.25">
      <c r="A129" s="76">
        <f t="shared" si="40"/>
        <v>6</v>
      </c>
      <c r="B129" s="71" t="s">
        <v>28</v>
      </c>
      <c r="C129" s="72" t="s">
        <v>26</v>
      </c>
      <c r="D129" s="77">
        <v>1</v>
      </c>
      <c r="E129" s="102"/>
      <c r="F129" s="102">
        <v>0</v>
      </c>
      <c r="G129" s="75">
        <f t="shared" si="39"/>
        <v>0</v>
      </c>
      <c r="H129" s="69"/>
    </row>
    <row r="130" spans="1:8" x14ac:dyDescent="0.25">
      <c r="A130" s="76">
        <f t="shared" si="40"/>
        <v>7</v>
      </c>
      <c r="B130" s="71" t="s">
        <v>189</v>
      </c>
      <c r="C130" s="72" t="s">
        <v>26</v>
      </c>
      <c r="D130" s="77">
        <v>1</v>
      </c>
      <c r="E130" s="102"/>
      <c r="F130" s="102">
        <v>0</v>
      </c>
      <c r="G130" s="75">
        <f t="shared" ref="G130" si="41">D130*E130+D130*F130</f>
        <v>0</v>
      </c>
      <c r="H130" s="69"/>
    </row>
    <row r="131" spans="1:8" ht="15.75" thickBot="1" x14ac:dyDescent="0.3">
      <c r="A131" s="76">
        <f t="shared" si="40"/>
        <v>8</v>
      </c>
      <c r="B131" s="71" t="s">
        <v>29</v>
      </c>
      <c r="C131" s="78" t="s">
        <v>26</v>
      </c>
      <c r="D131" s="73">
        <v>1</v>
      </c>
      <c r="E131" s="74"/>
      <c r="F131" s="74">
        <v>0</v>
      </c>
      <c r="G131" s="75">
        <f t="shared" si="39"/>
        <v>0</v>
      </c>
    </row>
    <row r="132" spans="1:8" ht="15.75" thickBot="1" x14ac:dyDescent="0.3">
      <c r="A132" s="118"/>
      <c r="B132" s="119" t="s">
        <v>30</v>
      </c>
      <c r="C132" s="120"/>
      <c r="D132" s="121"/>
      <c r="E132" s="122"/>
      <c r="F132" s="122"/>
      <c r="G132" s="123">
        <f>SUM(G124:G131)</f>
        <v>0</v>
      </c>
    </row>
  </sheetData>
  <mergeCells count="9">
    <mergeCell ref="B123:G123"/>
    <mergeCell ref="B51:G51"/>
    <mergeCell ref="B72:G72"/>
    <mergeCell ref="A6:B7"/>
    <mergeCell ref="B90:G90"/>
    <mergeCell ref="B101:G101"/>
    <mergeCell ref="A8:B9"/>
    <mergeCell ref="B30:G30"/>
    <mergeCell ref="B112:G112"/>
  </mergeCells>
  <pageMargins left="0.51181102362204722" right="0.39370078740157483" top="0.31496062992125984" bottom="0.42" header="0.31496062992125984" footer="0.19685039370078741"/>
  <pageSetup paperSize="9" scale="69" fitToHeight="2" orientation="portrait" r:id="rId1"/>
  <headerFooter>
    <oddFooter>Stránka &amp;P z &amp;N</oddFooter>
  </headerFooter>
  <rowBreaks count="1" manualBreakCount="1">
    <brk id="49" max="6" man="1"/>
  </rowBreaks>
  <ignoredErrors>
    <ignoredError sqref="G55 G63 G65:G68 G53" unlockedFormula="1"/>
    <ignoredError sqref="G43 G41 A38 A35" 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BE2D65-978E-40FF-AF59-F6354B587F56}">
  <sheetPr>
    <pageSetUpPr fitToPage="1"/>
  </sheetPr>
  <dimension ref="A1:H69"/>
  <sheetViews>
    <sheetView workbookViewId="0">
      <selection activeCell="A2" sqref="A2"/>
    </sheetView>
  </sheetViews>
  <sheetFormatPr defaultRowHeight="15" x14ac:dyDescent="0.25"/>
  <cols>
    <col min="1" max="1" width="9.28515625" style="87" customWidth="1"/>
    <col min="2" max="2" width="46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89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112</v>
      </c>
      <c r="B8" s="308"/>
      <c r="C8" s="3"/>
      <c r="D8" s="3"/>
      <c r="E8" s="3"/>
      <c r="F8" s="3"/>
      <c r="G8" s="7"/>
    </row>
    <row r="9" spans="1:7" s="5" customFormat="1" ht="41.25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7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7" x14ac:dyDescent="0.25">
      <c r="A18" s="176" t="s">
        <v>20</v>
      </c>
      <c r="B18" s="177" t="s">
        <v>93</v>
      </c>
      <c r="C18" s="178"/>
      <c r="D18" s="179"/>
      <c r="E18" s="180"/>
      <c r="F18" s="181"/>
      <c r="G18" s="181">
        <f>G34</f>
        <v>0</v>
      </c>
    </row>
    <row r="19" spans="1:7" ht="17.25" customHeight="1" x14ac:dyDescent="0.25">
      <c r="A19" s="49" t="s">
        <v>21</v>
      </c>
      <c r="B19" s="50" t="str">
        <f>B37</f>
        <v>Zateplení stěny okna</v>
      </c>
      <c r="C19" s="51"/>
      <c r="D19" s="52"/>
      <c r="E19" s="53"/>
      <c r="F19" s="54"/>
      <c r="G19" s="54">
        <f>G48</f>
        <v>0</v>
      </c>
    </row>
    <row r="20" spans="1:7" ht="17.25" customHeight="1" x14ac:dyDescent="0.25">
      <c r="A20" s="136" t="s">
        <v>40</v>
      </c>
      <c r="B20" s="137" t="str">
        <f>B51</f>
        <v>Parapety</v>
      </c>
      <c r="C20" s="138"/>
      <c r="D20" s="139"/>
      <c r="E20" s="140"/>
      <c r="F20" s="141"/>
      <c r="G20" s="141">
        <f>G56</f>
        <v>0</v>
      </c>
    </row>
    <row r="21" spans="1:7" ht="17.25" customHeight="1" x14ac:dyDescent="0.25">
      <c r="A21" s="124" t="s">
        <v>41</v>
      </c>
      <c r="B21" s="125" t="str">
        <f>B59</f>
        <v>Výmalba</v>
      </c>
      <c r="C21" s="126"/>
      <c r="D21" s="127"/>
      <c r="E21" s="128"/>
      <c r="F21" s="129"/>
      <c r="G21" s="129">
        <f>G69</f>
        <v>0</v>
      </c>
    </row>
    <row r="22" spans="1:7" ht="17.25" customHeight="1" thickBot="1" x14ac:dyDescent="0.3">
      <c r="A22" s="143" t="s">
        <v>42</v>
      </c>
      <c r="B22" s="144" t="s">
        <v>80</v>
      </c>
      <c r="C22" s="145"/>
      <c r="D22" s="152">
        <v>0.03</v>
      </c>
      <c r="E22" s="146"/>
      <c r="F22" s="151"/>
      <c r="G22" s="147">
        <f>D22*(G19+G20+G21)</f>
        <v>0</v>
      </c>
    </row>
    <row r="23" spans="1:7" ht="20.25" customHeight="1" thickBot="1" x14ac:dyDescent="0.3">
      <c r="A23" s="55"/>
      <c r="B23" s="56" t="s">
        <v>22</v>
      </c>
      <c r="C23" s="57"/>
      <c r="D23" s="58"/>
      <c r="E23" s="59"/>
      <c r="F23" s="60"/>
      <c r="G23" s="61">
        <f>SUM(G19:G22)</f>
        <v>0</v>
      </c>
    </row>
    <row r="24" spans="1:7" ht="20.25" customHeight="1" x14ac:dyDescent="0.25">
      <c r="A24" s="153" t="s">
        <v>81</v>
      </c>
      <c r="B24" s="69"/>
      <c r="C24" s="69"/>
      <c r="D24" s="69"/>
      <c r="E24" s="69"/>
      <c r="F24" s="69"/>
      <c r="G24" s="69"/>
    </row>
    <row r="25" spans="1:7" ht="99" customHeight="1" x14ac:dyDescent="0.25">
      <c r="A25" s="153"/>
      <c r="B25" s="69"/>
      <c r="C25" s="69"/>
      <c r="D25" s="69"/>
      <c r="E25" s="69"/>
      <c r="F25" s="69"/>
      <c r="G25" s="69"/>
    </row>
    <row r="26" spans="1:7" x14ac:dyDescent="0.25">
      <c r="A26" s="31"/>
      <c r="B26" s="63" t="s">
        <v>23</v>
      </c>
      <c r="C26" s="64"/>
      <c r="D26" s="65"/>
      <c r="E26" s="66"/>
      <c r="F26" s="67"/>
      <c r="G26" s="67"/>
    </row>
    <row r="27" spans="1:7" ht="18" customHeight="1" x14ac:dyDescent="0.25">
      <c r="A27" s="162" t="s">
        <v>20</v>
      </c>
      <c r="B27" s="321" t="s">
        <v>93</v>
      </c>
      <c r="C27" s="322"/>
      <c r="D27" s="322"/>
      <c r="E27" s="322"/>
      <c r="F27" s="322"/>
      <c r="G27" s="323"/>
    </row>
    <row r="28" spans="1:7" x14ac:dyDescent="0.25">
      <c r="A28" s="70">
        <v>1</v>
      </c>
      <c r="B28" s="71" t="s">
        <v>130</v>
      </c>
      <c r="C28" s="72" t="s">
        <v>53</v>
      </c>
      <c r="D28" s="73">
        <v>1</v>
      </c>
      <c r="E28" s="302" t="s">
        <v>185</v>
      </c>
      <c r="F28" s="301" t="s">
        <v>186</v>
      </c>
      <c r="G28" s="75"/>
    </row>
    <row r="29" spans="1:7" x14ac:dyDescent="0.25">
      <c r="A29" s="76">
        <f t="shared" ref="A29:A33" si="0">1+A28</f>
        <v>2</v>
      </c>
      <c r="B29" s="71" t="s">
        <v>45</v>
      </c>
      <c r="C29" s="72" t="s">
        <v>25</v>
      </c>
      <c r="D29" s="101">
        <v>1</v>
      </c>
      <c r="E29" s="100"/>
      <c r="F29" s="102">
        <v>0</v>
      </c>
      <c r="G29" s="75">
        <f t="shared" ref="G29" si="1">(F29+E29)*D29</f>
        <v>0</v>
      </c>
    </row>
    <row r="30" spans="1:7" x14ac:dyDescent="0.25">
      <c r="A30" s="76">
        <f t="shared" si="0"/>
        <v>3</v>
      </c>
      <c r="B30" s="71" t="s">
        <v>43</v>
      </c>
      <c r="C30" s="72" t="s">
        <v>24</v>
      </c>
      <c r="D30" s="101">
        <v>5</v>
      </c>
      <c r="E30" s="100"/>
      <c r="F30" s="100">
        <v>0</v>
      </c>
      <c r="G30" s="75">
        <f>D30*E30+D30*F30</f>
        <v>0</v>
      </c>
    </row>
    <row r="31" spans="1:7" ht="30" x14ac:dyDescent="0.25">
      <c r="A31" s="76">
        <f t="shared" si="0"/>
        <v>4</v>
      </c>
      <c r="B31" s="71" t="s">
        <v>124</v>
      </c>
      <c r="C31" s="72" t="s">
        <v>53</v>
      </c>
      <c r="D31" s="73">
        <v>1</v>
      </c>
      <c r="E31" s="150"/>
      <c r="F31" s="150">
        <v>0</v>
      </c>
      <c r="G31" s="75">
        <f>D31*(E31+F31)</f>
        <v>0</v>
      </c>
    </row>
    <row r="32" spans="1:7" x14ac:dyDescent="0.25">
      <c r="A32" s="76">
        <f t="shared" si="0"/>
        <v>5</v>
      </c>
      <c r="B32" s="71" t="s">
        <v>100</v>
      </c>
      <c r="C32" s="78" t="s">
        <v>26</v>
      </c>
      <c r="D32" s="73">
        <v>1</v>
      </c>
      <c r="E32" s="74"/>
      <c r="F32" s="74">
        <v>0</v>
      </c>
      <c r="G32" s="75">
        <f>D32*E32+D32*F32</f>
        <v>0</v>
      </c>
    </row>
    <row r="33" spans="1:8" ht="15.75" thickBot="1" x14ac:dyDescent="0.3">
      <c r="A33" s="76">
        <f t="shared" si="0"/>
        <v>6</v>
      </c>
      <c r="B33" s="71" t="s">
        <v>119</v>
      </c>
      <c r="C33" s="78" t="s">
        <v>26</v>
      </c>
      <c r="D33" s="73">
        <v>1</v>
      </c>
      <c r="E33" s="74"/>
      <c r="F33" s="74">
        <v>0</v>
      </c>
      <c r="G33" s="75">
        <f>D33*E33+D33*F33</f>
        <v>0</v>
      </c>
    </row>
    <row r="34" spans="1:8" s="69" customFormat="1" ht="15.75" thickBot="1" x14ac:dyDescent="0.3">
      <c r="A34" s="170"/>
      <c r="B34" s="171" t="s">
        <v>101</v>
      </c>
      <c r="C34" s="172"/>
      <c r="D34" s="173"/>
      <c r="E34" s="174"/>
      <c r="F34" s="174"/>
      <c r="G34" s="175">
        <f>SUM(G28:G33)</f>
        <v>0</v>
      </c>
    </row>
    <row r="35" spans="1:8" s="69" customFormat="1" x14ac:dyDescent="0.25">
      <c r="A35" s="153"/>
    </row>
    <row r="36" spans="1:8" ht="23.25" customHeight="1" x14ac:dyDescent="0.25">
      <c r="A36" s="62"/>
      <c r="B36" s="63" t="s">
        <v>23</v>
      </c>
      <c r="C36" s="64"/>
      <c r="D36" s="65"/>
      <c r="E36" s="66"/>
      <c r="F36" s="67"/>
      <c r="G36" s="67"/>
      <c r="H36" s="69"/>
    </row>
    <row r="37" spans="1:8" ht="20.25" customHeight="1" x14ac:dyDescent="0.25">
      <c r="A37" s="93" t="s">
        <v>21</v>
      </c>
      <c r="B37" s="312" t="s">
        <v>131</v>
      </c>
      <c r="C37" s="313"/>
      <c r="D37" s="313"/>
      <c r="E37" s="313"/>
      <c r="F37" s="313"/>
      <c r="G37" s="314"/>
      <c r="H37" s="69"/>
    </row>
    <row r="38" spans="1:8" x14ac:dyDescent="0.25">
      <c r="A38" s="76">
        <v>1</v>
      </c>
      <c r="B38" s="71" t="s">
        <v>34</v>
      </c>
      <c r="C38" s="78" t="s">
        <v>26</v>
      </c>
      <c r="D38" s="77">
        <v>1</v>
      </c>
      <c r="E38" s="102"/>
      <c r="F38" s="102">
        <v>0</v>
      </c>
      <c r="G38" s="75">
        <f t="shared" ref="G38:G47" si="2">D38*E38+D38*F38</f>
        <v>0</v>
      </c>
      <c r="H38" s="69"/>
    </row>
    <row r="39" spans="1:8" x14ac:dyDescent="0.25">
      <c r="A39" s="76">
        <f>A38+1</f>
        <v>2</v>
      </c>
      <c r="B39" s="71" t="s">
        <v>28</v>
      </c>
      <c r="C39" s="72" t="s">
        <v>26</v>
      </c>
      <c r="D39" s="77">
        <v>1</v>
      </c>
      <c r="E39" s="102"/>
      <c r="F39" s="102">
        <v>0</v>
      </c>
      <c r="G39" s="75">
        <f t="shared" si="2"/>
        <v>0</v>
      </c>
      <c r="H39" s="69"/>
    </row>
    <row r="40" spans="1:8" x14ac:dyDescent="0.25">
      <c r="A40" s="76">
        <f t="shared" ref="A40:A42" si="3">A39+1</f>
        <v>3</v>
      </c>
      <c r="B40" s="71" t="s">
        <v>65</v>
      </c>
      <c r="C40" s="72" t="s">
        <v>24</v>
      </c>
      <c r="D40" s="101">
        <v>4.5</v>
      </c>
      <c r="E40" s="100">
        <v>0</v>
      </c>
      <c r="F40" s="100">
        <v>0</v>
      </c>
      <c r="G40" s="75">
        <f t="shared" si="2"/>
        <v>0</v>
      </c>
      <c r="H40" s="69"/>
    </row>
    <row r="41" spans="1:8" x14ac:dyDescent="0.25">
      <c r="A41" s="76">
        <f t="shared" si="3"/>
        <v>4</v>
      </c>
      <c r="B41" s="71" t="s">
        <v>67</v>
      </c>
      <c r="C41" s="72" t="s">
        <v>32</v>
      </c>
      <c r="D41" s="101">
        <v>1.5</v>
      </c>
      <c r="E41" s="100">
        <v>0</v>
      </c>
      <c r="F41" s="100">
        <v>0</v>
      </c>
      <c r="G41" s="75">
        <f t="shared" si="2"/>
        <v>0</v>
      </c>
      <c r="H41" s="69"/>
    </row>
    <row r="42" spans="1:8" x14ac:dyDescent="0.25">
      <c r="A42" s="76">
        <f t="shared" si="3"/>
        <v>5</v>
      </c>
      <c r="B42" s="71" t="s">
        <v>63</v>
      </c>
      <c r="C42" s="72" t="s">
        <v>24</v>
      </c>
      <c r="D42" s="101">
        <v>2.2999999999999998</v>
      </c>
      <c r="E42" s="100">
        <v>0</v>
      </c>
      <c r="F42" s="100">
        <v>0</v>
      </c>
      <c r="G42" s="75">
        <f t="shared" si="2"/>
        <v>0</v>
      </c>
    </row>
    <row r="43" spans="1:8" x14ac:dyDescent="0.25">
      <c r="A43" s="76">
        <f>A42+1</f>
        <v>6</v>
      </c>
      <c r="B43" s="71" t="s">
        <v>133</v>
      </c>
      <c r="C43" s="72" t="s">
        <v>32</v>
      </c>
      <c r="D43" s="101">
        <v>7</v>
      </c>
      <c r="E43" s="100">
        <v>0</v>
      </c>
      <c r="F43" s="100">
        <v>0</v>
      </c>
      <c r="G43" s="75">
        <f t="shared" si="2"/>
        <v>0</v>
      </c>
    </row>
    <row r="44" spans="1:8" x14ac:dyDescent="0.25">
      <c r="A44" s="76">
        <f>A43+1</f>
        <v>7</v>
      </c>
      <c r="B44" s="71" t="s">
        <v>132</v>
      </c>
      <c r="C44" s="72" t="s">
        <v>32</v>
      </c>
      <c r="D44" s="101">
        <v>7</v>
      </c>
      <c r="E44" s="100">
        <v>0</v>
      </c>
      <c r="F44" s="100">
        <v>0</v>
      </c>
      <c r="G44" s="75">
        <f t="shared" si="2"/>
        <v>0</v>
      </c>
    </row>
    <row r="45" spans="1:8" x14ac:dyDescent="0.25">
      <c r="A45" s="76">
        <f>A44+1</f>
        <v>8</v>
      </c>
      <c r="B45" s="71" t="s">
        <v>82</v>
      </c>
      <c r="C45" s="78" t="s">
        <v>26</v>
      </c>
      <c r="D45" s="101">
        <v>1</v>
      </c>
      <c r="E45" s="74"/>
      <c r="F45" s="74">
        <v>0</v>
      </c>
      <c r="G45" s="75">
        <f t="shared" si="2"/>
        <v>0</v>
      </c>
    </row>
    <row r="46" spans="1:8" x14ac:dyDescent="0.25">
      <c r="A46" s="76">
        <f>A45+1</f>
        <v>9</v>
      </c>
      <c r="B46" s="71" t="s">
        <v>44</v>
      </c>
      <c r="C46" s="72" t="s">
        <v>32</v>
      </c>
      <c r="D46" s="101">
        <v>8</v>
      </c>
      <c r="E46" s="100"/>
      <c r="F46" s="100">
        <v>0</v>
      </c>
      <c r="G46" s="75">
        <f t="shared" si="2"/>
        <v>0</v>
      </c>
    </row>
    <row r="47" spans="1:8" ht="15.75" thickBot="1" x14ac:dyDescent="0.3">
      <c r="A47" s="76">
        <f>A46+1</f>
        <v>10</v>
      </c>
      <c r="B47" s="71" t="s">
        <v>29</v>
      </c>
      <c r="C47" s="78" t="s">
        <v>26</v>
      </c>
      <c r="D47" s="73">
        <v>1</v>
      </c>
      <c r="E47" s="74"/>
      <c r="F47" s="74">
        <v>0</v>
      </c>
      <c r="G47" s="75">
        <f t="shared" si="2"/>
        <v>0</v>
      </c>
      <c r="H47" s="69"/>
    </row>
    <row r="48" spans="1:8" ht="15.75" thickBot="1" x14ac:dyDescent="0.3">
      <c r="A48" s="94"/>
      <c r="B48" s="95" t="s">
        <v>30</v>
      </c>
      <c r="C48" s="96"/>
      <c r="D48" s="97"/>
      <c r="E48" s="98"/>
      <c r="F48" s="98"/>
      <c r="G48" s="99">
        <f>SUM(G38:G47)</f>
        <v>0</v>
      </c>
    </row>
    <row r="50" spans="1:7" x14ac:dyDescent="0.25">
      <c r="A50" s="62"/>
      <c r="B50" s="63" t="s">
        <v>23</v>
      </c>
      <c r="C50" s="64"/>
      <c r="D50" s="65"/>
      <c r="E50" s="66"/>
      <c r="F50" s="67"/>
      <c r="G50" s="67"/>
    </row>
    <row r="51" spans="1:7" x14ac:dyDescent="0.25">
      <c r="A51" s="103" t="s">
        <v>40</v>
      </c>
      <c r="B51" s="315" t="s">
        <v>58</v>
      </c>
      <c r="C51" s="316"/>
      <c r="D51" s="316"/>
      <c r="E51" s="316"/>
      <c r="F51" s="316"/>
      <c r="G51" s="317"/>
    </row>
    <row r="52" spans="1:7" x14ac:dyDescent="0.25">
      <c r="A52" s="76">
        <v>1</v>
      </c>
      <c r="B52" s="71" t="s">
        <v>154</v>
      </c>
      <c r="C52" s="72" t="s">
        <v>25</v>
      </c>
      <c r="D52" s="101">
        <v>1</v>
      </c>
      <c r="E52" s="100">
        <v>0</v>
      </c>
      <c r="F52" s="102"/>
      <c r="G52" s="75">
        <f>(F52+E52)*D52</f>
        <v>0</v>
      </c>
    </row>
    <row r="53" spans="1:7" x14ac:dyDescent="0.25">
      <c r="A53" s="76">
        <f t="shared" ref="A53:A54" si="4">A52+1</f>
        <v>2</v>
      </c>
      <c r="B53" s="71" t="s">
        <v>34</v>
      </c>
      <c r="C53" s="78" t="s">
        <v>26</v>
      </c>
      <c r="D53" s="77">
        <v>1</v>
      </c>
      <c r="E53" s="102">
        <v>0</v>
      </c>
      <c r="F53" s="102"/>
      <c r="G53" s="75">
        <f>D53*E53+D53*F53</f>
        <v>0</v>
      </c>
    </row>
    <row r="54" spans="1:7" x14ac:dyDescent="0.25">
      <c r="A54" s="76">
        <f t="shared" si="4"/>
        <v>3</v>
      </c>
      <c r="B54" s="71" t="s">
        <v>28</v>
      </c>
      <c r="C54" s="72" t="s">
        <v>26</v>
      </c>
      <c r="D54" s="77">
        <v>1</v>
      </c>
      <c r="E54" s="102"/>
      <c r="F54" s="102">
        <v>0</v>
      </c>
      <c r="G54" s="75">
        <f>D54*E54+D54*F54</f>
        <v>0</v>
      </c>
    </row>
    <row r="55" spans="1:7" ht="15.75" thickBot="1" x14ac:dyDescent="0.3">
      <c r="A55" s="76">
        <f>A54+1</f>
        <v>4</v>
      </c>
      <c r="B55" s="71" t="s">
        <v>29</v>
      </c>
      <c r="C55" s="78" t="s">
        <v>26</v>
      </c>
      <c r="D55" s="73">
        <v>1</v>
      </c>
      <c r="E55" s="74"/>
      <c r="F55" s="74">
        <v>0</v>
      </c>
      <c r="G55" s="75">
        <f t="shared" ref="G55" si="5">D55*E55+D55*F55</f>
        <v>0</v>
      </c>
    </row>
    <row r="56" spans="1:7" ht="15.75" thickBot="1" x14ac:dyDescent="0.3">
      <c r="A56" s="104"/>
      <c r="B56" s="105" t="s">
        <v>30</v>
      </c>
      <c r="C56" s="106"/>
      <c r="D56" s="107"/>
      <c r="E56" s="108"/>
      <c r="F56" s="108"/>
      <c r="G56" s="109">
        <f>SUM(G52:G55)</f>
        <v>0</v>
      </c>
    </row>
    <row r="58" spans="1:7" x14ac:dyDescent="0.25">
      <c r="A58" s="62"/>
      <c r="B58" s="63" t="s">
        <v>23</v>
      </c>
      <c r="C58" s="64"/>
      <c r="D58" s="65"/>
      <c r="E58" s="66"/>
      <c r="F58" s="67"/>
      <c r="G58" s="67"/>
    </row>
    <row r="59" spans="1:7" x14ac:dyDescent="0.25">
      <c r="A59" s="117" t="s">
        <v>41</v>
      </c>
      <c r="B59" s="305" t="s">
        <v>61</v>
      </c>
      <c r="C59" s="306"/>
      <c r="D59" s="306"/>
      <c r="E59" s="306"/>
      <c r="F59" s="306"/>
      <c r="G59" s="307"/>
    </row>
    <row r="60" spans="1:7" ht="30" x14ac:dyDescent="0.25">
      <c r="A60" s="76">
        <v>1</v>
      </c>
      <c r="B60" s="71" t="s">
        <v>153</v>
      </c>
      <c r="C60" s="72" t="s">
        <v>48</v>
      </c>
      <c r="D60" s="160">
        <v>52</v>
      </c>
      <c r="E60" s="100"/>
      <c r="F60" s="102">
        <v>0</v>
      </c>
      <c r="G60" s="75">
        <f t="shared" ref="G60:G61" si="6">(F60+E60)*D60</f>
        <v>0</v>
      </c>
    </row>
    <row r="61" spans="1:7" x14ac:dyDescent="0.25">
      <c r="A61" s="76">
        <f t="shared" ref="A61" si="7">A60+1</f>
        <v>2</v>
      </c>
      <c r="B61" s="71" t="s">
        <v>56</v>
      </c>
      <c r="C61" s="78" t="s">
        <v>26</v>
      </c>
      <c r="D61" s="77">
        <v>1</v>
      </c>
      <c r="E61" s="100"/>
      <c r="F61" s="102">
        <v>0</v>
      </c>
      <c r="G61" s="75">
        <f t="shared" si="6"/>
        <v>0</v>
      </c>
    </row>
    <row r="62" spans="1:7" x14ac:dyDescent="0.25">
      <c r="A62" s="76">
        <f>A61+1</f>
        <v>3</v>
      </c>
      <c r="B62" s="71" t="s">
        <v>104</v>
      </c>
      <c r="C62" s="72" t="s">
        <v>32</v>
      </c>
      <c r="D62" s="101">
        <v>20</v>
      </c>
      <c r="E62" s="100"/>
      <c r="F62" s="100">
        <v>0</v>
      </c>
      <c r="G62" s="75">
        <f t="shared" ref="G62:G65" si="8">D62*E62+D62*F62</f>
        <v>0</v>
      </c>
    </row>
    <row r="63" spans="1:7" x14ac:dyDescent="0.25">
      <c r="A63" s="76">
        <f t="shared" ref="A63:A67" si="9">A62+1</f>
        <v>4</v>
      </c>
      <c r="B63" s="71" t="s">
        <v>87</v>
      </c>
      <c r="C63" s="72" t="s">
        <v>26</v>
      </c>
      <c r="D63" s="77">
        <v>1</v>
      </c>
      <c r="E63" s="102"/>
      <c r="F63" s="102">
        <v>0</v>
      </c>
      <c r="G63" s="75">
        <f t="shared" si="8"/>
        <v>0</v>
      </c>
    </row>
    <row r="64" spans="1:7" x14ac:dyDescent="0.25">
      <c r="A64" s="76">
        <f t="shared" si="9"/>
        <v>5</v>
      </c>
      <c r="B64" s="71" t="s">
        <v>174</v>
      </c>
      <c r="C64" s="72" t="s">
        <v>26</v>
      </c>
      <c r="D64" s="77">
        <v>1</v>
      </c>
      <c r="E64" s="102"/>
      <c r="F64" s="102">
        <v>0</v>
      </c>
      <c r="G64" s="75">
        <f t="shared" si="8"/>
        <v>0</v>
      </c>
    </row>
    <row r="65" spans="1:7" x14ac:dyDescent="0.25">
      <c r="A65" s="76">
        <f t="shared" si="9"/>
        <v>6</v>
      </c>
      <c r="B65" s="71" t="s">
        <v>175</v>
      </c>
      <c r="C65" s="72" t="s">
        <v>26</v>
      </c>
      <c r="D65" s="77">
        <v>1</v>
      </c>
      <c r="E65" s="102"/>
      <c r="F65" s="102">
        <v>0</v>
      </c>
      <c r="G65" s="75">
        <f t="shared" si="8"/>
        <v>0</v>
      </c>
    </row>
    <row r="66" spans="1:7" x14ac:dyDescent="0.25">
      <c r="A66" s="76">
        <f t="shared" si="9"/>
        <v>7</v>
      </c>
      <c r="B66" s="71" t="s">
        <v>28</v>
      </c>
      <c r="C66" s="72" t="s">
        <v>26</v>
      </c>
      <c r="D66" s="77">
        <v>1</v>
      </c>
      <c r="E66" s="102"/>
      <c r="F66" s="102">
        <v>0</v>
      </c>
      <c r="G66" s="75">
        <f t="shared" ref="G66:G68" si="10">D66*E66+D66*F66</f>
        <v>0</v>
      </c>
    </row>
    <row r="67" spans="1:7" x14ac:dyDescent="0.25">
      <c r="A67" s="76">
        <f t="shared" si="9"/>
        <v>8</v>
      </c>
      <c r="B67" s="71" t="s">
        <v>189</v>
      </c>
      <c r="C67" s="72" t="s">
        <v>26</v>
      </c>
      <c r="D67" s="77">
        <v>1</v>
      </c>
      <c r="E67" s="102"/>
      <c r="F67" s="102">
        <v>0</v>
      </c>
      <c r="G67" s="75">
        <f t="shared" si="10"/>
        <v>0</v>
      </c>
    </row>
    <row r="68" spans="1:7" ht="15.75" thickBot="1" x14ac:dyDescent="0.3">
      <c r="A68" s="76">
        <f>A67+1</f>
        <v>9</v>
      </c>
      <c r="B68" s="71" t="s">
        <v>29</v>
      </c>
      <c r="C68" s="78" t="s">
        <v>26</v>
      </c>
      <c r="D68" s="73">
        <v>1</v>
      </c>
      <c r="E68" s="74"/>
      <c r="F68" s="74">
        <v>0</v>
      </c>
      <c r="G68" s="75">
        <f t="shared" si="10"/>
        <v>0</v>
      </c>
    </row>
    <row r="69" spans="1:7" ht="15.75" thickBot="1" x14ac:dyDescent="0.3">
      <c r="A69" s="118"/>
      <c r="B69" s="119" t="s">
        <v>30</v>
      </c>
      <c r="C69" s="120"/>
      <c r="D69" s="121"/>
      <c r="E69" s="122"/>
      <c r="F69" s="122"/>
      <c r="G69" s="123">
        <f>SUM(G60:G68)</f>
        <v>0</v>
      </c>
    </row>
  </sheetData>
  <mergeCells count="6">
    <mergeCell ref="B59:G59"/>
    <mergeCell ref="A6:B7"/>
    <mergeCell ref="A8:B9"/>
    <mergeCell ref="B37:G37"/>
    <mergeCell ref="B51:G51"/>
    <mergeCell ref="B27:G27"/>
  </mergeCells>
  <pageMargins left="0.35433070866141736" right="0.39370078740157483" top="0.51" bottom="0.55118110236220474" header="0.31496062992125984" footer="0.19685039370078741"/>
  <pageSetup paperSize="9" scale="86" fitToHeight="2" orientation="portrait" r:id="rId1"/>
  <headerFooter>
    <oddFooter>Stránka &amp;P z &amp;N</oddFooter>
  </headerFooter>
  <ignoredErrors>
    <ignoredError sqref="G31" formula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H33"/>
  <sheetViews>
    <sheetView workbookViewId="0">
      <selection activeCell="A2" sqref="A2"/>
    </sheetView>
  </sheetViews>
  <sheetFormatPr defaultRowHeight="15" x14ac:dyDescent="0.25"/>
  <cols>
    <col min="1" max="1" width="9.28515625" style="87" customWidth="1"/>
    <col min="2" max="2" width="44.710937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9" width="9.140625" style="31"/>
    <col min="10" max="10" width="9.5703125" style="31" customWidth="1"/>
    <col min="11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88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113</v>
      </c>
      <c r="B8" s="308"/>
      <c r="C8" s="3"/>
      <c r="D8" s="3"/>
      <c r="E8" s="3"/>
      <c r="F8" s="3"/>
      <c r="G8" s="7"/>
    </row>
    <row r="9" spans="1:7" s="5" customFormat="1" ht="41.25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8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8" ht="17.25" customHeight="1" x14ac:dyDescent="0.25">
      <c r="A18" s="124" t="s">
        <v>20</v>
      </c>
      <c r="B18" s="125" t="str">
        <f>B24</f>
        <v>Výmalba</v>
      </c>
      <c r="C18" s="126"/>
      <c r="D18" s="127"/>
      <c r="E18" s="128"/>
      <c r="F18" s="129"/>
      <c r="G18" s="129">
        <f>G33</f>
        <v>0</v>
      </c>
    </row>
    <row r="19" spans="1:8" ht="17.25" customHeight="1" thickBot="1" x14ac:dyDescent="0.3">
      <c r="A19" s="143" t="s">
        <v>21</v>
      </c>
      <c r="B19" s="144" t="s">
        <v>80</v>
      </c>
      <c r="C19" s="145"/>
      <c r="D19" s="152">
        <v>0.03</v>
      </c>
      <c r="E19" s="146"/>
      <c r="F19" s="151"/>
      <c r="G19" s="147">
        <f>D19*(G18)</f>
        <v>0</v>
      </c>
    </row>
    <row r="20" spans="1:8" ht="20.25" customHeight="1" thickBot="1" x14ac:dyDescent="0.3">
      <c r="A20" s="55"/>
      <c r="B20" s="56" t="s">
        <v>22</v>
      </c>
      <c r="C20" s="57"/>
      <c r="D20" s="58"/>
      <c r="E20" s="59"/>
      <c r="F20" s="60"/>
      <c r="G20" s="61">
        <f>SUM(G18:G19)</f>
        <v>0</v>
      </c>
    </row>
    <row r="21" spans="1:8" ht="20.25" customHeight="1" x14ac:dyDescent="0.25">
      <c r="A21" s="153" t="s">
        <v>81</v>
      </c>
      <c r="B21" s="69"/>
      <c r="C21" s="69"/>
      <c r="D21" s="69"/>
      <c r="E21" s="69"/>
      <c r="F21" s="69"/>
      <c r="G21" s="69"/>
    </row>
    <row r="22" spans="1:8" ht="247.5" customHeight="1" x14ac:dyDescent="0.25">
      <c r="A22" s="31"/>
      <c r="B22" s="31"/>
      <c r="C22" s="31"/>
      <c r="D22" s="31"/>
      <c r="E22" s="31"/>
      <c r="F22" s="31"/>
      <c r="G22" s="31"/>
    </row>
    <row r="23" spans="1:8" ht="14.25" customHeight="1" x14ac:dyDescent="0.25">
      <c r="A23" s="62"/>
      <c r="B23" s="63" t="s">
        <v>23</v>
      </c>
      <c r="C23" s="64"/>
      <c r="D23" s="65"/>
      <c r="E23" s="66"/>
      <c r="F23" s="67"/>
      <c r="G23" s="67"/>
    </row>
    <row r="24" spans="1:8" ht="20.25" customHeight="1" x14ac:dyDescent="0.25">
      <c r="A24" s="117" t="s">
        <v>42</v>
      </c>
      <c r="B24" s="305" t="s">
        <v>61</v>
      </c>
      <c r="C24" s="306"/>
      <c r="D24" s="306"/>
      <c r="E24" s="306"/>
      <c r="F24" s="306"/>
      <c r="G24" s="307"/>
      <c r="H24" s="69"/>
    </row>
    <row r="25" spans="1:8" x14ac:dyDescent="0.25">
      <c r="A25" s="76">
        <v>1</v>
      </c>
      <c r="B25" s="71" t="s">
        <v>54</v>
      </c>
      <c r="C25" s="72" t="s">
        <v>48</v>
      </c>
      <c r="D25" s="160">
        <v>40</v>
      </c>
      <c r="E25" s="100"/>
      <c r="F25" s="102">
        <v>0</v>
      </c>
      <c r="G25" s="75">
        <f t="shared" ref="G25:G27" si="0">(F25+E25)*D25</f>
        <v>0</v>
      </c>
      <c r="H25" s="69"/>
    </row>
    <row r="26" spans="1:8" ht="30" x14ac:dyDescent="0.25">
      <c r="A26" s="76">
        <f t="shared" ref="A26:A30" si="1">A25+1</f>
        <v>2</v>
      </c>
      <c r="B26" s="71" t="s">
        <v>162</v>
      </c>
      <c r="C26" s="78" t="s">
        <v>26</v>
      </c>
      <c r="D26" s="77">
        <v>1</v>
      </c>
      <c r="E26" s="100">
        <v>0</v>
      </c>
      <c r="F26" s="102">
        <v>0</v>
      </c>
      <c r="G26" s="75">
        <f t="shared" si="0"/>
        <v>0</v>
      </c>
      <c r="H26" s="69"/>
    </row>
    <row r="27" spans="1:8" ht="30" x14ac:dyDescent="0.25">
      <c r="A27" s="76">
        <f t="shared" si="1"/>
        <v>3</v>
      </c>
      <c r="B27" s="71" t="s">
        <v>164</v>
      </c>
      <c r="C27" s="78" t="s">
        <v>26</v>
      </c>
      <c r="D27" s="77">
        <v>1</v>
      </c>
      <c r="E27" s="100">
        <v>0</v>
      </c>
      <c r="F27" s="102">
        <v>0</v>
      </c>
      <c r="G27" s="75">
        <f t="shared" si="0"/>
        <v>0</v>
      </c>
      <c r="H27" s="69"/>
    </row>
    <row r="28" spans="1:8" ht="30" x14ac:dyDescent="0.25">
      <c r="A28" s="76">
        <f t="shared" si="1"/>
        <v>4</v>
      </c>
      <c r="B28" s="71" t="s">
        <v>163</v>
      </c>
      <c r="C28" s="78" t="s">
        <v>26</v>
      </c>
      <c r="D28" s="77">
        <v>1</v>
      </c>
      <c r="E28" s="100">
        <v>0</v>
      </c>
      <c r="F28" s="102">
        <v>0</v>
      </c>
      <c r="G28" s="75">
        <f t="shared" ref="G28" si="2">(F28+E28)*D28</f>
        <v>0</v>
      </c>
      <c r="H28" s="69"/>
    </row>
    <row r="29" spans="1:8" x14ac:dyDescent="0.25">
      <c r="A29" s="76">
        <f t="shared" si="1"/>
        <v>5</v>
      </c>
      <c r="B29" s="71" t="s">
        <v>87</v>
      </c>
      <c r="C29" s="72" t="s">
        <v>26</v>
      </c>
      <c r="D29" s="77">
        <v>1</v>
      </c>
      <c r="E29" s="102"/>
      <c r="F29" s="102">
        <v>0</v>
      </c>
      <c r="G29" s="75">
        <f t="shared" ref="G29" si="3">D29*E29+D29*F29</f>
        <v>0</v>
      </c>
      <c r="H29" s="69"/>
    </row>
    <row r="30" spans="1:8" x14ac:dyDescent="0.25">
      <c r="A30" s="76">
        <f t="shared" si="1"/>
        <v>6</v>
      </c>
      <c r="B30" s="71" t="s">
        <v>28</v>
      </c>
      <c r="C30" s="72" t="s">
        <v>26</v>
      </c>
      <c r="D30" s="77">
        <v>1</v>
      </c>
      <c r="E30" s="102"/>
      <c r="F30" s="102">
        <v>0</v>
      </c>
      <c r="G30" s="75">
        <f t="shared" ref="G30:G32" si="4">D30*E30+D30*F30</f>
        <v>0</v>
      </c>
      <c r="H30" s="69"/>
    </row>
    <row r="31" spans="1:8" x14ac:dyDescent="0.25">
      <c r="A31" s="76">
        <f>A30+1</f>
        <v>7</v>
      </c>
      <c r="B31" s="71" t="s">
        <v>189</v>
      </c>
      <c r="C31" s="72" t="s">
        <v>26</v>
      </c>
      <c r="D31" s="77">
        <v>1</v>
      </c>
      <c r="E31" s="102"/>
      <c r="F31" s="102">
        <v>0</v>
      </c>
      <c r="G31" s="75">
        <f>F31*D31</f>
        <v>0</v>
      </c>
      <c r="H31" s="69"/>
    </row>
    <row r="32" spans="1:8" ht="15.75" thickBot="1" x14ac:dyDescent="0.3">
      <c r="A32" s="76">
        <f>A31+1</f>
        <v>8</v>
      </c>
      <c r="B32" s="71" t="s">
        <v>29</v>
      </c>
      <c r="C32" s="78" t="s">
        <v>26</v>
      </c>
      <c r="D32" s="73">
        <v>1</v>
      </c>
      <c r="E32" s="74"/>
      <c r="F32" s="74">
        <v>0</v>
      </c>
      <c r="G32" s="75">
        <f t="shared" si="4"/>
        <v>0</v>
      </c>
    </row>
    <row r="33" spans="1:7" ht="15.75" thickBot="1" x14ac:dyDescent="0.3">
      <c r="A33" s="118"/>
      <c r="B33" s="119" t="s">
        <v>30</v>
      </c>
      <c r="C33" s="120"/>
      <c r="D33" s="121"/>
      <c r="E33" s="122"/>
      <c r="F33" s="122"/>
      <c r="G33" s="123">
        <f>SUM(G25:G32)</f>
        <v>0</v>
      </c>
    </row>
  </sheetData>
  <mergeCells count="3">
    <mergeCell ref="B24:G24"/>
    <mergeCell ref="A6:B7"/>
    <mergeCell ref="A8:B9"/>
  </mergeCells>
  <pageMargins left="0.35433070866141736" right="0.39370078740157483" top="0.5" bottom="0.55118110236220474" header="0.31496062992125984" footer="0.19685039370078741"/>
  <pageSetup paperSize="9" scale="87" fitToHeight="2" orientation="portrait" r:id="rId1"/>
  <headerFooter>
    <oddFooter>Stránka &amp;P z &amp;N</oddFooter>
  </headerFooter>
  <ignoredErrors>
    <ignoredError sqref="G31" formula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294D13-AB12-4E5A-A04E-2B5A496CF8D4}">
  <sheetPr>
    <pageSetUpPr fitToPage="1"/>
  </sheetPr>
  <dimension ref="A1:H113"/>
  <sheetViews>
    <sheetView topLeftCell="A28" workbookViewId="0">
      <selection activeCell="E52" sqref="E52"/>
    </sheetView>
  </sheetViews>
  <sheetFormatPr defaultRowHeight="15" x14ac:dyDescent="0.25"/>
  <cols>
    <col min="1" max="1" width="9.28515625" style="87" customWidth="1"/>
    <col min="2" max="2" width="44.710937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38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111</v>
      </c>
      <c r="B8" s="308"/>
      <c r="C8" s="3"/>
      <c r="D8" s="3"/>
      <c r="E8" s="3"/>
      <c r="F8" s="3"/>
      <c r="G8" s="7"/>
    </row>
    <row r="9" spans="1:7" s="5" customFormat="1" ht="41.25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7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7" x14ac:dyDescent="0.25">
      <c r="A18" s="176" t="s">
        <v>20</v>
      </c>
      <c r="B18" s="177" t="s">
        <v>93</v>
      </c>
      <c r="C18" s="178"/>
      <c r="D18" s="179"/>
      <c r="E18" s="180"/>
      <c r="F18" s="181"/>
      <c r="G18" s="181">
        <f>G44</f>
        <v>0</v>
      </c>
    </row>
    <row r="19" spans="1:7" ht="17.25" customHeight="1" x14ac:dyDescent="0.25">
      <c r="A19" s="43" t="s">
        <v>21</v>
      </c>
      <c r="B19" s="44" t="str">
        <f>B47</f>
        <v>Elektroinstalační práce</v>
      </c>
      <c r="C19" s="45"/>
      <c r="D19" s="46"/>
      <c r="E19" s="47"/>
      <c r="F19" s="48"/>
      <c r="G19" s="48">
        <f>G65</f>
        <v>0</v>
      </c>
    </row>
    <row r="20" spans="1:7" ht="17.25" customHeight="1" x14ac:dyDescent="0.25">
      <c r="A20" s="49" t="s">
        <v>40</v>
      </c>
      <c r="B20" s="50" t="str">
        <f>B68</f>
        <v>Montáž nového podhledu a SDK zákrytů</v>
      </c>
      <c r="C20" s="51"/>
      <c r="D20" s="52"/>
      <c r="E20" s="53"/>
      <c r="F20" s="54"/>
      <c r="G20" s="54">
        <f>G82</f>
        <v>0</v>
      </c>
    </row>
    <row r="21" spans="1:7" ht="17.25" customHeight="1" x14ac:dyDescent="0.25">
      <c r="A21" s="136" t="s">
        <v>41</v>
      </c>
      <c r="B21" s="137" t="str">
        <f>B85</f>
        <v>Parapety</v>
      </c>
      <c r="C21" s="138"/>
      <c r="D21" s="139"/>
      <c r="E21" s="140"/>
      <c r="F21" s="141"/>
      <c r="G21" s="141">
        <f>G90</f>
        <v>0</v>
      </c>
    </row>
    <row r="22" spans="1:7" ht="17.25" customHeight="1" x14ac:dyDescent="0.25">
      <c r="A22" s="130" t="s">
        <v>42</v>
      </c>
      <c r="B22" s="131" t="str">
        <f>B93</f>
        <v>Podlahové PVC</v>
      </c>
      <c r="C22" s="132"/>
      <c r="D22" s="133"/>
      <c r="E22" s="134"/>
      <c r="F22" s="135"/>
      <c r="G22" s="135">
        <f>G102</f>
        <v>0</v>
      </c>
    </row>
    <row r="23" spans="1:7" ht="17.25" customHeight="1" x14ac:dyDescent="0.25">
      <c r="A23" s="124" t="s">
        <v>46</v>
      </c>
      <c r="B23" s="125" t="str">
        <f>B105</f>
        <v>Výmalba</v>
      </c>
      <c r="C23" s="126"/>
      <c r="D23" s="127"/>
      <c r="E23" s="128"/>
      <c r="F23" s="129"/>
      <c r="G23" s="129">
        <f>G113</f>
        <v>0</v>
      </c>
    </row>
    <row r="24" spans="1:7" ht="17.25" customHeight="1" thickBot="1" x14ac:dyDescent="0.3">
      <c r="A24" s="143" t="s">
        <v>105</v>
      </c>
      <c r="B24" s="144" t="s">
        <v>80</v>
      </c>
      <c r="C24" s="145"/>
      <c r="D24" s="152">
        <v>0.03</v>
      </c>
      <c r="E24" s="146"/>
      <c r="F24" s="151"/>
      <c r="G24" s="147">
        <f>D24*(G19+G20+G21+G22+G23+G18)</f>
        <v>0</v>
      </c>
    </row>
    <row r="25" spans="1:7" ht="20.25" customHeight="1" thickBot="1" x14ac:dyDescent="0.3">
      <c r="A25" s="55"/>
      <c r="B25" s="56" t="s">
        <v>22</v>
      </c>
      <c r="C25" s="57"/>
      <c r="D25" s="58"/>
      <c r="E25" s="59"/>
      <c r="F25" s="60"/>
      <c r="G25" s="61">
        <f>SUM(G18:G24)</f>
        <v>0</v>
      </c>
    </row>
    <row r="26" spans="1:7" ht="20.25" customHeight="1" x14ac:dyDescent="0.25">
      <c r="A26" s="153" t="s">
        <v>81</v>
      </c>
      <c r="B26" s="69"/>
      <c r="C26" s="69"/>
      <c r="D26" s="69"/>
      <c r="E26" s="69"/>
      <c r="F26" s="69"/>
      <c r="G26" s="69"/>
    </row>
    <row r="27" spans="1:7" ht="57.75" customHeight="1" x14ac:dyDescent="0.25">
      <c r="A27" s="31"/>
      <c r="B27" s="63" t="s">
        <v>23</v>
      </c>
      <c r="C27" s="64"/>
      <c r="D27" s="65"/>
      <c r="E27" s="66"/>
      <c r="F27" s="67"/>
      <c r="G27" s="67"/>
    </row>
    <row r="28" spans="1:7" s="69" customFormat="1" ht="21" customHeight="1" x14ac:dyDescent="0.25">
      <c r="A28" s="162" t="s">
        <v>20</v>
      </c>
      <c r="B28" s="321" t="s">
        <v>93</v>
      </c>
      <c r="C28" s="322"/>
      <c r="D28" s="322"/>
      <c r="E28" s="322"/>
      <c r="F28" s="322"/>
      <c r="G28" s="323"/>
    </row>
    <row r="29" spans="1:7" s="69" customFormat="1" ht="15" customHeight="1" x14ac:dyDescent="0.25">
      <c r="A29" s="70">
        <v>1</v>
      </c>
      <c r="B29" s="71" t="s">
        <v>94</v>
      </c>
      <c r="C29" s="72" t="s">
        <v>53</v>
      </c>
      <c r="D29" s="73">
        <v>1</v>
      </c>
      <c r="E29" s="302" t="s">
        <v>185</v>
      </c>
      <c r="F29" s="301" t="s">
        <v>186</v>
      </c>
      <c r="G29" s="75"/>
    </row>
    <row r="30" spans="1:7" s="69" customFormat="1" ht="15" customHeight="1" x14ac:dyDescent="0.25">
      <c r="A30" s="76">
        <f t="shared" ref="A30:A42" si="0">1+A29</f>
        <v>2</v>
      </c>
      <c r="B30" s="71" t="s">
        <v>138</v>
      </c>
      <c r="C30" s="72" t="s">
        <v>53</v>
      </c>
      <c r="D30" s="73">
        <v>1</v>
      </c>
      <c r="E30" s="302" t="s">
        <v>185</v>
      </c>
      <c r="F30" s="301" t="s">
        <v>186</v>
      </c>
      <c r="G30" s="75"/>
    </row>
    <row r="31" spans="1:7" s="69" customFormat="1" ht="15" customHeight="1" x14ac:dyDescent="0.25">
      <c r="A31" s="76">
        <f>A30+1</f>
        <v>3</v>
      </c>
      <c r="B31" s="71" t="s">
        <v>130</v>
      </c>
      <c r="C31" s="72" t="s">
        <v>53</v>
      </c>
      <c r="D31" s="73">
        <v>1</v>
      </c>
      <c r="E31" s="302" t="s">
        <v>185</v>
      </c>
      <c r="F31" s="301" t="s">
        <v>186</v>
      </c>
      <c r="G31" s="75"/>
    </row>
    <row r="32" spans="1:7" s="69" customFormat="1" ht="15" customHeight="1" x14ac:dyDescent="0.25">
      <c r="A32" s="76">
        <f t="shared" si="0"/>
        <v>4</v>
      </c>
      <c r="B32" s="71" t="s">
        <v>96</v>
      </c>
      <c r="C32" s="72" t="s">
        <v>53</v>
      </c>
      <c r="D32" s="73">
        <v>1</v>
      </c>
      <c r="E32" s="150"/>
      <c r="F32" s="150">
        <v>0</v>
      </c>
      <c r="G32" s="75">
        <f t="shared" ref="G32:G33" si="1">D32*(E32+F32)</f>
        <v>0</v>
      </c>
    </row>
    <row r="33" spans="1:7" s="69" customFormat="1" ht="15" customHeight="1" x14ac:dyDescent="0.25">
      <c r="A33" s="76">
        <f t="shared" si="0"/>
        <v>5</v>
      </c>
      <c r="B33" s="71" t="s">
        <v>70</v>
      </c>
      <c r="C33" s="72" t="s">
        <v>25</v>
      </c>
      <c r="D33" s="73">
        <v>3</v>
      </c>
      <c r="E33" s="150"/>
      <c r="F33" s="150">
        <v>0</v>
      </c>
      <c r="G33" s="75">
        <f t="shared" si="1"/>
        <v>0</v>
      </c>
    </row>
    <row r="34" spans="1:7" s="69" customFormat="1" ht="15" customHeight="1" x14ac:dyDescent="0.25">
      <c r="A34" s="76">
        <f t="shared" si="0"/>
        <v>6</v>
      </c>
      <c r="B34" s="71" t="s">
        <v>108</v>
      </c>
      <c r="C34" s="72" t="s">
        <v>53</v>
      </c>
      <c r="D34" s="73">
        <v>1</v>
      </c>
      <c r="E34" s="150"/>
      <c r="F34" s="150">
        <v>0</v>
      </c>
      <c r="G34" s="75">
        <f>D34*(E34+F34)</f>
        <v>0</v>
      </c>
    </row>
    <row r="35" spans="1:7" s="69" customFormat="1" ht="15" customHeight="1" x14ac:dyDescent="0.25">
      <c r="A35" s="76">
        <f>A34+1</f>
        <v>7</v>
      </c>
      <c r="B35" s="71" t="s">
        <v>45</v>
      </c>
      <c r="C35" s="72" t="s">
        <v>25</v>
      </c>
      <c r="D35" s="101">
        <v>1</v>
      </c>
      <c r="E35" s="100"/>
      <c r="F35" s="102">
        <v>0</v>
      </c>
      <c r="G35" s="75">
        <f t="shared" ref="G35" si="2">(F35+E35)*D35</f>
        <v>0</v>
      </c>
    </row>
    <row r="36" spans="1:7" s="69" customFormat="1" ht="15" customHeight="1" x14ac:dyDescent="0.25">
      <c r="A36" s="76">
        <f t="shared" si="0"/>
        <v>8</v>
      </c>
      <c r="B36" s="71" t="s">
        <v>43</v>
      </c>
      <c r="C36" s="72" t="s">
        <v>24</v>
      </c>
      <c r="D36" s="101">
        <v>5</v>
      </c>
      <c r="E36" s="100"/>
      <c r="F36" s="100">
        <v>0</v>
      </c>
      <c r="G36" s="75">
        <f>D36*E36+D36*F36</f>
        <v>0</v>
      </c>
    </row>
    <row r="37" spans="1:7" s="69" customFormat="1" ht="15" customHeight="1" x14ac:dyDescent="0.25">
      <c r="A37" s="76">
        <f t="shared" si="0"/>
        <v>9</v>
      </c>
      <c r="B37" s="71" t="s">
        <v>180</v>
      </c>
      <c r="C37" s="72" t="s">
        <v>48</v>
      </c>
      <c r="D37" s="101">
        <v>1.2</v>
      </c>
      <c r="E37" s="150"/>
      <c r="F37" s="150">
        <v>0</v>
      </c>
      <c r="G37" s="75">
        <f>D37*(E37+F37)</f>
        <v>0</v>
      </c>
    </row>
    <row r="38" spans="1:7" s="69" customFormat="1" ht="15" customHeight="1" x14ac:dyDescent="0.25">
      <c r="A38" s="76">
        <f t="shared" si="0"/>
        <v>10</v>
      </c>
      <c r="B38" s="71" t="s">
        <v>124</v>
      </c>
      <c r="C38" s="72" t="s">
        <v>53</v>
      </c>
      <c r="D38" s="73">
        <v>1</v>
      </c>
      <c r="E38" s="150"/>
      <c r="F38" s="150">
        <v>0</v>
      </c>
      <c r="G38" s="75">
        <f>D38*(E38+F38)</f>
        <v>0</v>
      </c>
    </row>
    <row r="39" spans="1:7" s="69" customFormat="1" ht="15" customHeight="1" x14ac:dyDescent="0.25">
      <c r="A39" s="76">
        <f>A38+1</f>
        <v>11</v>
      </c>
      <c r="B39" s="71" t="s">
        <v>49</v>
      </c>
      <c r="C39" s="72" t="s">
        <v>48</v>
      </c>
      <c r="D39" s="101">
        <v>10.9</v>
      </c>
      <c r="E39" s="100"/>
      <c r="F39" s="102">
        <v>0</v>
      </c>
      <c r="G39" s="75">
        <f>(F39+E39)*D39</f>
        <v>0</v>
      </c>
    </row>
    <row r="40" spans="1:7" s="69" customFormat="1" ht="15" customHeight="1" x14ac:dyDescent="0.25">
      <c r="A40" s="76">
        <f>1+A39</f>
        <v>12</v>
      </c>
      <c r="B40" s="71" t="s">
        <v>118</v>
      </c>
      <c r="C40" s="78" t="s">
        <v>48</v>
      </c>
      <c r="D40" s="101">
        <v>10.9</v>
      </c>
      <c r="E40" s="102"/>
      <c r="F40" s="102">
        <v>0</v>
      </c>
      <c r="G40" s="75">
        <f>D40*E40+D40*F40</f>
        <v>0</v>
      </c>
    </row>
    <row r="41" spans="1:7" s="69" customFormat="1" ht="15" customHeight="1" x14ac:dyDescent="0.25">
      <c r="A41" s="76">
        <f t="shared" si="0"/>
        <v>13</v>
      </c>
      <c r="B41" s="71" t="s">
        <v>100</v>
      </c>
      <c r="C41" s="78" t="s">
        <v>26</v>
      </c>
      <c r="D41" s="73">
        <v>1</v>
      </c>
      <c r="E41" s="74"/>
      <c r="F41" s="74">
        <v>0</v>
      </c>
      <c r="G41" s="75">
        <f>D41*E41+D41*F41</f>
        <v>0</v>
      </c>
    </row>
    <row r="42" spans="1:7" s="69" customFormat="1" ht="15" customHeight="1" x14ac:dyDescent="0.25">
      <c r="A42" s="76">
        <f t="shared" si="0"/>
        <v>14</v>
      </c>
      <c r="B42" s="71" t="s">
        <v>119</v>
      </c>
      <c r="C42" s="78" t="s">
        <v>26</v>
      </c>
      <c r="D42" s="73">
        <v>1</v>
      </c>
      <c r="E42" s="74"/>
      <c r="F42" s="74">
        <v>0</v>
      </c>
      <c r="G42" s="75">
        <f>D42*E42+D42*F42</f>
        <v>0</v>
      </c>
    </row>
    <row r="43" spans="1:7" s="69" customFormat="1" ht="15" customHeight="1" thickBot="1" x14ac:dyDescent="0.3">
      <c r="A43" s="163">
        <f>A42+1</f>
        <v>15</v>
      </c>
      <c r="B43" s="71" t="s">
        <v>75</v>
      </c>
      <c r="C43" s="72" t="s">
        <v>26</v>
      </c>
      <c r="D43" s="73">
        <v>1</v>
      </c>
      <c r="E43" s="150"/>
      <c r="F43" s="150">
        <v>0</v>
      </c>
      <c r="G43" s="75">
        <f t="shared" ref="G43" si="3">D43*E43+D43*F43</f>
        <v>0</v>
      </c>
    </row>
    <row r="44" spans="1:7" s="69" customFormat="1" ht="15" customHeight="1" thickBot="1" x14ac:dyDescent="0.3">
      <c r="A44" s="170"/>
      <c r="B44" s="171" t="s">
        <v>101</v>
      </c>
      <c r="C44" s="172"/>
      <c r="D44" s="173"/>
      <c r="E44" s="174"/>
      <c r="F44" s="174"/>
      <c r="G44" s="175">
        <f>SUM(G29:G43)</f>
        <v>0</v>
      </c>
    </row>
    <row r="45" spans="1:7" s="69" customFormat="1" ht="15" customHeight="1" x14ac:dyDescent="0.25">
      <c r="A45" s="210"/>
      <c r="B45" s="211"/>
      <c r="C45" s="165"/>
      <c r="D45" s="208"/>
      <c r="E45" s="212"/>
      <c r="F45" s="212"/>
      <c r="G45" s="212"/>
    </row>
    <row r="46" spans="1:7" s="69" customFormat="1" ht="15" customHeight="1" x14ac:dyDescent="0.25">
      <c r="A46" s="31"/>
      <c r="B46" s="63" t="s">
        <v>23</v>
      </c>
      <c r="C46" s="64"/>
      <c r="D46" s="65"/>
      <c r="E46" s="66"/>
      <c r="F46" s="67"/>
      <c r="G46" s="67"/>
    </row>
    <row r="47" spans="1:7" s="69" customFormat="1" ht="21" customHeight="1" x14ac:dyDescent="0.25">
      <c r="A47" s="68" t="s">
        <v>21</v>
      </c>
      <c r="B47" s="309" t="s">
        <v>59</v>
      </c>
      <c r="C47" s="310"/>
      <c r="D47" s="310"/>
      <c r="E47" s="310"/>
      <c r="F47" s="310"/>
      <c r="G47" s="311"/>
    </row>
    <row r="48" spans="1:7" s="69" customFormat="1" x14ac:dyDescent="0.25">
      <c r="A48" s="70">
        <v>1</v>
      </c>
      <c r="B48" s="71" t="s">
        <v>68</v>
      </c>
      <c r="C48" s="72" t="s">
        <v>24</v>
      </c>
      <c r="D48" s="73">
        <v>10</v>
      </c>
      <c r="E48" s="150">
        <v>0</v>
      </c>
      <c r="F48" s="150">
        <v>0</v>
      </c>
      <c r="G48" s="75">
        <f>D48*(E48+F48)</f>
        <v>0</v>
      </c>
    </row>
    <row r="49" spans="1:7" s="69" customFormat="1" ht="15" customHeight="1" x14ac:dyDescent="0.25">
      <c r="A49" s="76">
        <f t="shared" ref="A49:A64" si="4">1+A48</f>
        <v>2</v>
      </c>
      <c r="B49" s="71" t="s">
        <v>69</v>
      </c>
      <c r="C49" s="72" t="s">
        <v>24</v>
      </c>
      <c r="D49" s="73">
        <v>60</v>
      </c>
      <c r="E49" s="150">
        <v>0</v>
      </c>
      <c r="F49" s="150">
        <v>0</v>
      </c>
      <c r="G49" s="75">
        <f t="shared" ref="G49:G63" si="5">D49*(E49+F49)</f>
        <v>0</v>
      </c>
    </row>
    <row r="50" spans="1:7" s="69" customFormat="1" ht="15" customHeight="1" x14ac:dyDescent="0.25">
      <c r="A50" s="76">
        <f t="shared" si="4"/>
        <v>3</v>
      </c>
      <c r="B50" s="71" t="s">
        <v>176</v>
      </c>
      <c r="C50" s="72" t="s">
        <v>24</v>
      </c>
      <c r="D50" s="73">
        <v>30</v>
      </c>
      <c r="E50" s="150">
        <v>0</v>
      </c>
      <c r="F50" s="150">
        <v>0</v>
      </c>
      <c r="G50" s="75">
        <f t="shared" si="5"/>
        <v>0</v>
      </c>
    </row>
    <row r="51" spans="1:7" s="69" customFormat="1" ht="15" customHeight="1" x14ac:dyDescent="0.25">
      <c r="A51" s="76">
        <f t="shared" si="4"/>
        <v>4</v>
      </c>
      <c r="B51" s="71" t="s">
        <v>106</v>
      </c>
      <c r="C51" s="72" t="s">
        <v>25</v>
      </c>
      <c r="D51" s="73">
        <v>3</v>
      </c>
      <c r="E51" s="150">
        <v>0</v>
      </c>
      <c r="F51" s="150">
        <v>0</v>
      </c>
      <c r="G51" s="75">
        <f t="shared" si="5"/>
        <v>0</v>
      </c>
    </row>
    <row r="52" spans="1:7" s="69" customFormat="1" ht="30" x14ac:dyDescent="0.25">
      <c r="A52" s="76">
        <f t="shared" si="4"/>
        <v>5</v>
      </c>
      <c r="B52" s="71" t="s">
        <v>107</v>
      </c>
      <c r="C52" s="72" t="s">
        <v>25</v>
      </c>
      <c r="D52" s="73">
        <v>1</v>
      </c>
      <c r="E52" s="150">
        <v>0</v>
      </c>
      <c r="F52" s="150">
        <v>0</v>
      </c>
      <c r="G52" s="75">
        <f t="shared" si="5"/>
        <v>0</v>
      </c>
    </row>
    <row r="53" spans="1:7" s="69" customFormat="1" x14ac:dyDescent="0.25">
      <c r="A53" s="76">
        <f t="shared" si="4"/>
        <v>6</v>
      </c>
      <c r="B53" s="71" t="s">
        <v>71</v>
      </c>
      <c r="C53" s="72" t="s">
        <v>25</v>
      </c>
      <c r="D53" s="101">
        <v>1</v>
      </c>
      <c r="E53" s="150">
        <v>0</v>
      </c>
      <c r="F53" s="150">
        <v>0</v>
      </c>
      <c r="G53" s="75">
        <f t="shared" si="5"/>
        <v>0</v>
      </c>
    </row>
    <row r="54" spans="1:7" s="69" customFormat="1" x14ac:dyDescent="0.25">
      <c r="A54" s="76">
        <f t="shared" si="4"/>
        <v>7</v>
      </c>
      <c r="B54" s="71" t="s">
        <v>72</v>
      </c>
      <c r="C54" s="72" t="s">
        <v>25</v>
      </c>
      <c r="D54" s="73">
        <v>9</v>
      </c>
      <c r="E54" s="150">
        <v>0</v>
      </c>
      <c r="F54" s="150">
        <v>0</v>
      </c>
      <c r="G54" s="75">
        <f t="shared" si="5"/>
        <v>0</v>
      </c>
    </row>
    <row r="55" spans="1:7" s="69" customFormat="1" x14ac:dyDescent="0.25">
      <c r="A55" s="76">
        <f t="shared" si="4"/>
        <v>8</v>
      </c>
      <c r="B55" s="71" t="s">
        <v>27</v>
      </c>
      <c r="C55" s="78" t="s">
        <v>26</v>
      </c>
      <c r="D55" s="73">
        <v>1</v>
      </c>
      <c r="E55" s="150">
        <v>0</v>
      </c>
      <c r="F55" s="150"/>
      <c r="G55" s="75">
        <f t="shared" si="5"/>
        <v>0</v>
      </c>
    </row>
    <row r="56" spans="1:7" s="69" customFormat="1" x14ac:dyDescent="0.25">
      <c r="A56" s="76">
        <f t="shared" si="4"/>
        <v>9</v>
      </c>
      <c r="B56" s="71" t="s">
        <v>28</v>
      </c>
      <c r="C56" s="72" t="s">
        <v>26</v>
      </c>
      <c r="D56" s="73">
        <v>1</v>
      </c>
      <c r="E56" s="150"/>
      <c r="F56" s="150">
        <v>0</v>
      </c>
      <c r="G56" s="75">
        <f t="shared" si="5"/>
        <v>0</v>
      </c>
    </row>
    <row r="57" spans="1:7" s="69" customFormat="1" x14ac:dyDescent="0.25">
      <c r="A57" s="76">
        <f t="shared" si="4"/>
        <v>10</v>
      </c>
      <c r="B57" s="71" t="s">
        <v>73</v>
      </c>
      <c r="C57" s="78" t="s">
        <v>26</v>
      </c>
      <c r="D57" s="73">
        <v>1</v>
      </c>
      <c r="E57" s="150"/>
      <c r="F57" s="150">
        <v>0</v>
      </c>
      <c r="G57" s="75">
        <f t="shared" si="5"/>
        <v>0</v>
      </c>
    </row>
    <row r="58" spans="1:7" s="69" customFormat="1" x14ac:dyDescent="0.25">
      <c r="A58" s="76">
        <f t="shared" si="4"/>
        <v>11</v>
      </c>
      <c r="B58" s="71" t="s">
        <v>74</v>
      </c>
      <c r="C58" s="72" t="s">
        <v>26</v>
      </c>
      <c r="D58" s="73">
        <v>1</v>
      </c>
      <c r="E58" s="150">
        <v>0</v>
      </c>
      <c r="F58" s="150"/>
      <c r="G58" s="75">
        <f t="shared" si="5"/>
        <v>0</v>
      </c>
    </row>
    <row r="59" spans="1:7" s="69" customFormat="1" x14ac:dyDescent="0.25">
      <c r="A59" s="76">
        <f t="shared" si="4"/>
        <v>12</v>
      </c>
      <c r="B59" s="71" t="s">
        <v>76</v>
      </c>
      <c r="C59" s="72" t="s">
        <v>25</v>
      </c>
      <c r="D59" s="73">
        <v>8</v>
      </c>
      <c r="E59" s="150">
        <v>0</v>
      </c>
      <c r="F59" s="150">
        <v>0</v>
      </c>
      <c r="G59" s="75">
        <f t="shared" si="5"/>
        <v>0</v>
      </c>
    </row>
    <row r="60" spans="1:7" s="69" customFormat="1" ht="17.25" customHeight="1" x14ac:dyDescent="0.25">
      <c r="A60" s="76">
        <f t="shared" si="4"/>
        <v>13</v>
      </c>
      <c r="B60" s="71" t="s">
        <v>178</v>
      </c>
      <c r="C60" s="72" t="s">
        <v>25</v>
      </c>
      <c r="D60" s="73">
        <v>2</v>
      </c>
      <c r="E60" s="150">
        <v>0</v>
      </c>
      <c r="F60" s="150">
        <v>0</v>
      </c>
      <c r="G60" s="75">
        <f t="shared" si="5"/>
        <v>0</v>
      </c>
    </row>
    <row r="61" spans="1:7" s="69" customFormat="1" ht="17.25" customHeight="1" x14ac:dyDescent="0.25">
      <c r="A61" s="76">
        <f t="shared" si="4"/>
        <v>14</v>
      </c>
      <c r="B61" s="71" t="s">
        <v>77</v>
      </c>
      <c r="C61" s="72" t="s">
        <v>26</v>
      </c>
      <c r="D61" s="73">
        <v>1</v>
      </c>
      <c r="E61" s="150">
        <v>0</v>
      </c>
      <c r="F61" s="150">
        <v>0</v>
      </c>
      <c r="G61" s="75">
        <f t="shared" si="5"/>
        <v>0</v>
      </c>
    </row>
    <row r="62" spans="1:7" ht="15.75" customHeight="1" x14ac:dyDescent="0.25">
      <c r="A62" s="76">
        <f t="shared" si="4"/>
        <v>15</v>
      </c>
      <c r="B62" s="71" t="s">
        <v>78</v>
      </c>
      <c r="C62" s="72" t="s">
        <v>26</v>
      </c>
      <c r="D62" s="73">
        <v>1</v>
      </c>
      <c r="E62" s="150">
        <v>0</v>
      </c>
      <c r="F62" s="150">
        <v>0</v>
      </c>
      <c r="G62" s="75">
        <f t="shared" si="5"/>
        <v>0</v>
      </c>
    </row>
    <row r="63" spans="1:7" x14ac:dyDescent="0.25">
      <c r="A63" s="76">
        <f t="shared" si="4"/>
        <v>16</v>
      </c>
      <c r="B63" s="71" t="s">
        <v>79</v>
      </c>
      <c r="C63" s="72" t="s">
        <v>26</v>
      </c>
      <c r="D63" s="73">
        <v>1</v>
      </c>
      <c r="E63" s="150">
        <v>0</v>
      </c>
      <c r="F63" s="150"/>
      <c r="G63" s="75">
        <f t="shared" si="5"/>
        <v>0</v>
      </c>
    </row>
    <row r="64" spans="1:7" ht="15.75" thickBot="1" x14ac:dyDescent="0.3">
      <c r="A64" s="76">
        <f t="shared" si="4"/>
        <v>17</v>
      </c>
      <c r="B64" s="71" t="s">
        <v>29</v>
      </c>
      <c r="C64" s="78" t="s">
        <v>26</v>
      </c>
      <c r="D64" s="73">
        <v>1</v>
      </c>
      <c r="E64" s="74"/>
      <c r="F64" s="74">
        <v>0</v>
      </c>
      <c r="G64" s="75">
        <f t="shared" ref="G64" si="6">D64*E64+D64*F64</f>
        <v>0</v>
      </c>
    </row>
    <row r="65" spans="1:8" ht="15.75" thickBot="1" x14ac:dyDescent="0.3">
      <c r="A65" s="81"/>
      <c r="B65" s="82" t="s">
        <v>39</v>
      </c>
      <c r="C65" s="83"/>
      <c r="D65" s="84"/>
      <c r="E65" s="85"/>
      <c r="F65" s="85"/>
      <c r="G65" s="86">
        <f>SUM(G48:G64)</f>
        <v>0</v>
      </c>
      <c r="H65" s="69"/>
    </row>
    <row r="66" spans="1:8" ht="23.25" customHeight="1" x14ac:dyDescent="0.25">
      <c r="F66" s="92"/>
      <c r="H66" s="69"/>
    </row>
    <row r="67" spans="1:8" x14ac:dyDescent="0.25">
      <c r="A67" s="62"/>
      <c r="B67" s="63" t="s">
        <v>23</v>
      </c>
      <c r="C67" s="64"/>
      <c r="D67" s="65"/>
      <c r="E67" s="66"/>
      <c r="F67" s="67"/>
      <c r="G67" s="67"/>
      <c r="H67" s="69"/>
    </row>
    <row r="68" spans="1:8" x14ac:dyDescent="0.25">
      <c r="A68" s="93" t="s">
        <v>40</v>
      </c>
      <c r="B68" s="312" t="s">
        <v>57</v>
      </c>
      <c r="C68" s="313"/>
      <c r="D68" s="313"/>
      <c r="E68" s="313"/>
      <c r="F68" s="313"/>
      <c r="G68" s="314"/>
      <c r="H68" s="69"/>
    </row>
    <row r="69" spans="1:8" ht="30" x14ac:dyDescent="0.25">
      <c r="A69" s="76">
        <v>1</v>
      </c>
      <c r="B69" s="71" t="s">
        <v>31</v>
      </c>
      <c r="C69" s="72" t="s">
        <v>32</v>
      </c>
      <c r="D69" s="101">
        <v>10.3</v>
      </c>
      <c r="E69" s="100">
        <v>0</v>
      </c>
      <c r="F69" s="102">
        <v>0</v>
      </c>
      <c r="G69" s="75">
        <f t="shared" ref="G69:G70" si="7">(F69+E69)*D69</f>
        <v>0</v>
      </c>
      <c r="H69" s="69"/>
    </row>
    <row r="70" spans="1:8" x14ac:dyDescent="0.25">
      <c r="A70" s="76">
        <f>A69+1</f>
        <v>2</v>
      </c>
      <c r="B70" s="71" t="s">
        <v>33</v>
      </c>
      <c r="C70" s="72" t="s">
        <v>32</v>
      </c>
      <c r="D70" s="101">
        <f>D69</f>
        <v>10.3</v>
      </c>
      <c r="E70" s="100">
        <v>0</v>
      </c>
      <c r="F70" s="102">
        <v>0</v>
      </c>
      <c r="G70" s="75">
        <f t="shared" si="7"/>
        <v>0</v>
      </c>
      <c r="H70" s="69"/>
    </row>
    <row r="71" spans="1:8" x14ac:dyDescent="0.25">
      <c r="A71" s="76">
        <f t="shared" ref="A71:A81" si="8">A70+1</f>
        <v>3</v>
      </c>
      <c r="B71" s="71" t="s">
        <v>34</v>
      </c>
      <c r="C71" s="78" t="s">
        <v>26</v>
      </c>
      <c r="D71" s="77">
        <v>1</v>
      </c>
      <c r="E71" s="102"/>
      <c r="F71" s="102">
        <v>0</v>
      </c>
      <c r="G71" s="75">
        <f t="shared" ref="G71:G81" si="9">D71*E71+D71*F71</f>
        <v>0</v>
      </c>
      <c r="H71" s="69"/>
    </row>
    <row r="72" spans="1:8" ht="30" x14ac:dyDescent="0.25">
      <c r="A72" s="76">
        <f>A71+1</f>
        <v>4</v>
      </c>
      <c r="B72" s="71" t="s">
        <v>64</v>
      </c>
      <c r="C72" s="72" t="s">
        <v>32</v>
      </c>
      <c r="D72" s="101">
        <v>44</v>
      </c>
      <c r="E72" s="100">
        <v>0</v>
      </c>
      <c r="F72" s="100">
        <v>0</v>
      </c>
      <c r="G72" s="75">
        <f t="shared" si="9"/>
        <v>0</v>
      </c>
    </row>
    <row r="73" spans="1:8" x14ac:dyDescent="0.25">
      <c r="A73" s="76">
        <f t="shared" si="8"/>
        <v>5</v>
      </c>
      <c r="B73" s="71" t="s">
        <v>65</v>
      </c>
      <c r="C73" s="72" t="s">
        <v>24</v>
      </c>
      <c r="D73" s="101">
        <v>4.5</v>
      </c>
      <c r="E73" s="100">
        <v>0</v>
      </c>
      <c r="F73" s="100">
        <v>0</v>
      </c>
      <c r="G73" s="75">
        <f t="shared" si="9"/>
        <v>0</v>
      </c>
    </row>
    <row r="74" spans="1:8" x14ac:dyDescent="0.25">
      <c r="A74" s="76">
        <f t="shared" si="8"/>
        <v>6</v>
      </c>
      <c r="B74" s="71" t="s">
        <v>35</v>
      </c>
      <c r="C74" s="72" t="s">
        <v>25</v>
      </c>
      <c r="D74" s="101">
        <v>1</v>
      </c>
      <c r="E74" s="100">
        <v>0</v>
      </c>
      <c r="F74" s="100">
        <v>0</v>
      </c>
      <c r="G74" s="75">
        <f t="shared" si="9"/>
        <v>0</v>
      </c>
    </row>
    <row r="75" spans="1:8" x14ac:dyDescent="0.25">
      <c r="A75" s="76">
        <f>A74+1</f>
        <v>7</v>
      </c>
      <c r="B75" s="71" t="s">
        <v>62</v>
      </c>
      <c r="C75" s="72" t="s">
        <v>24</v>
      </c>
      <c r="D75" s="101">
        <v>9</v>
      </c>
      <c r="E75" s="100">
        <v>0</v>
      </c>
      <c r="F75" s="100">
        <v>0</v>
      </c>
      <c r="G75" s="75">
        <f t="shared" si="9"/>
        <v>0</v>
      </c>
      <c r="H75" s="69"/>
    </row>
    <row r="76" spans="1:8" ht="20.25" customHeight="1" x14ac:dyDescent="0.25">
      <c r="A76" s="76">
        <f t="shared" si="8"/>
        <v>8</v>
      </c>
      <c r="B76" s="71" t="s">
        <v>169</v>
      </c>
      <c r="C76" s="72" t="s">
        <v>32</v>
      </c>
      <c r="D76" s="101">
        <v>10</v>
      </c>
      <c r="E76" s="100">
        <v>0</v>
      </c>
      <c r="F76" s="100">
        <v>0</v>
      </c>
      <c r="G76" s="75">
        <f>D76*E76+D76*F76</f>
        <v>0</v>
      </c>
      <c r="H76" s="69"/>
    </row>
    <row r="77" spans="1:8" ht="17.25" customHeight="1" x14ac:dyDescent="0.25">
      <c r="A77" s="76">
        <f t="shared" si="8"/>
        <v>9</v>
      </c>
      <c r="B77" s="71" t="s">
        <v>132</v>
      </c>
      <c r="C77" s="72" t="s">
        <v>32</v>
      </c>
      <c r="D77" s="101">
        <v>7</v>
      </c>
      <c r="E77" s="100">
        <v>0</v>
      </c>
      <c r="F77" s="100">
        <v>0</v>
      </c>
      <c r="G77" s="75">
        <f>D77*E77+D77*F77</f>
        <v>0</v>
      </c>
      <c r="H77" s="69"/>
    </row>
    <row r="78" spans="1:8" ht="17.25" customHeight="1" x14ac:dyDescent="0.25">
      <c r="A78" s="76">
        <f t="shared" si="8"/>
        <v>10</v>
      </c>
      <c r="B78" s="71" t="s">
        <v>63</v>
      </c>
      <c r="C78" s="72" t="s">
        <v>24</v>
      </c>
      <c r="D78" s="101">
        <v>5</v>
      </c>
      <c r="E78" s="100">
        <v>0</v>
      </c>
      <c r="F78" s="100">
        <v>0</v>
      </c>
      <c r="G78" s="75">
        <f t="shared" si="9"/>
        <v>0</v>
      </c>
      <c r="H78" s="69"/>
    </row>
    <row r="79" spans="1:8" ht="17.25" customHeight="1" x14ac:dyDescent="0.25">
      <c r="A79" s="76">
        <f t="shared" si="8"/>
        <v>11</v>
      </c>
      <c r="B79" s="71" t="s">
        <v>36</v>
      </c>
      <c r="C79" s="78" t="s">
        <v>26</v>
      </c>
      <c r="D79" s="101">
        <v>1</v>
      </c>
      <c r="E79" s="74">
        <v>0</v>
      </c>
      <c r="F79" s="74">
        <v>0</v>
      </c>
      <c r="G79" s="75">
        <f t="shared" si="9"/>
        <v>0</v>
      </c>
      <c r="H79" s="69"/>
    </row>
    <row r="80" spans="1:8" ht="17.25" customHeight="1" x14ac:dyDescent="0.25">
      <c r="A80" s="76">
        <f>A79+1</f>
        <v>12</v>
      </c>
      <c r="B80" s="71" t="s">
        <v>44</v>
      </c>
      <c r="C80" s="72" t="s">
        <v>32</v>
      </c>
      <c r="D80" s="101">
        <v>45</v>
      </c>
      <c r="E80" s="100"/>
      <c r="F80" s="100"/>
      <c r="G80" s="75"/>
      <c r="H80" s="69"/>
    </row>
    <row r="81" spans="1:8" ht="17.25" customHeight="1" thickBot="1" x14ac:dyDescent="0.3">
      <c r="A81" s="76">
        <f t="shared" si="8"/>
        <v>13</v>
      </c>
      <c r="B81" s="71" t="s">
        <v>29</v>
      </c>
      <c r="C81" s="78" t="s">
        <v>26</v>
      </c>
      <c r="D81" s="73">
        <v>1</v>
      </c>
      <c r="E81" s="74"/>
      <c r="F81" s="74">
        <v>0</v>
      </c>
      <c r="G81" s="75">
        <f t="shared" si="9"/>
        <v>0</v>
      </c>
      <c r="H81" s="69"/>
    </row>
    <row r="82" spans="1:8" ht="17.25" customHeight="1" thickBot="1" x14ac:dyDescent="0.3">
      <c r="A82" s="94"/>
      <c r="B82" s="95" t="s">
        <v>30</v>
      </c>
      <c r="C82" s="96"/>
      <c r="D82" s="97"/>
      <c r="E82" s="98"/>
      <c r="F82" s="98"/>
      <c r="G82" s="99">
        <f>SUM(G69:G81)</f>
        <v>0</v>
      </c>
    </row>
    <row r="83" spans="1:8" ht="17.25" customHeight="1" x14ac:dyDescent="0.25"/>
    <row r="84" spans="1:8" ht="17.25" customHeight="1" x14ac:dyDescent="0.25">
      <c r="A84" s="62"/>
      <c r="B84" s="63" t="s">
        <v>23</v>
      </c>
      <c r="C84" s="64"/>
      <c r="D84" s="65"/>
      <c r="E84" s="66"/>
      <c r="F84" s="67"/>
      <c r="G84" s="67"/>
    </row>
    <row r="85" spans="1:8" x14ac:dyDescent="0.25">
      <c r="A85" s="103" t="s">
        <v>41</v>
      </c>
      <c r="B85" s="315" t="s">
        <v>58</v>
      </c>
      <c r="C85" s="316"/>
      <c r="D85" s="316"/>
      <c r="E85" s="316"/>
      <c r="F85" s="316"/>
      <c r="G85" s="317"/>
    </row>
    <row r="86" spans="1:8" ht="18" customHeight="1" x14ac:dyDescent="0.25">
      <c r="A86" s="76">
        <v>1</v>
      </c>
      <c r="B86" s="71" t="s">
        <v>47</v>
      </c>
      <c r="C86" s="72" t="s">
        <v>25</v>
      </c>
      <c r="D86" s="101">
        <v>1</v>
      </c>
      <c r="E86" s="100">
        <v>0</v>
      </c>
      <c r="F86" s="102"/>
      <c r="G86" s="75">
        <f t="shared" ref="G86" si="10">(F86+E86)*D86</f>
        <v>0</v>
      </c>
    </row>
    <row r="87" spans="1:8" ht="18" customHeight="1" x14ac:dyDescent="0.25">
      <c r="A87" s="76">
        <f t="shared" ref="A87:A89" si="11">A86+1</f>
        <v>2</v>
      </c>
      <c r="B87" s="71" t="s">
        <v>34</v>
      </c>
      <c r="C87" s="78" t="s">
        <v>26</v>
      </c>
      <c r="D87" s="77">
        <v>1</v>
      </c>
      <c r="E87" s="102">
        <v>0</v>
      </c>
      <c r="F87" s="102"/>
      <c r="G87" s="75">
        <f t="shared" ref="G87:G89" si="12">D87*E87+D87*F87</f>
        <v>0</v>
      </c>
    </row>
    <row r="88" spans="1:8" ht="18" customHeight="1" x14ac:dyDescent="0.25">
      <c r="A88" s="76">
        <f t="shared" si="11"/>
        <v>3</v>
      </c>
      <c r="B88" s="71" t="s">
        <v>28</v>
      </c>
      <c r="C88" s="72" t="s">
        <v>26</v>
      </c>
      <c r="D88" s="77">
        <v>1</v>
      </c>
      <c r="E88" s="102"/>
      <c r="F88" s="102">
        <v>0</v>
      </c>
      <c r="G88" s="75">
        <f t="shared" si="12"/>
        <v>0</v>
      </c>
    </row>
    <row r="89" spans="1:8" ht="18" customHeight="1" thickBot="1" x14ac:dyDescent="0.3">
      <c r="A89" s="76">
        <f t="shared" si="11"/>
        <v>4</v>
      </c>
      <c r="B89" s="71" t="s">
        <v>29</v>
      </c>
      <c r="C89" s="78" t="s">
        <v>26</v>
      </c>
      <c r="D89" s="73">
        <v>1</v>
      </c>
      <c r="E89" s="74"/>
      <c r="F89" s="74">
        <v>0</v>
      </c>
      <c r="G89" s="75">
        <f t="shared" si="12"/>
        <v>0</v>
      </c>
    </row>
    <row r="90" spans="1:8" ht="15.75" thickBot="1" x14ac:dyDescent="0.3">
      <c r="A90" s="104"/>
      <c r="B90" s="105" t="s">
        <v>30</v>
      </c>
      <c r="C90" s="106"/>
      <c r="D90" s="107"/>
      <c r="E90" s="108"/>
      <c r="F90" s="108"/>
      <c r="G90" s="109">
        <f>SUM(G86:G89)</f>
        <v>0</v>
      </c>
    </row>
    <row r="92" spans="1:8" ht="18" customHeight="1" x14ac:dyDescent="0.25">
      <c r="A92" s="62"/>
      <c r="B92" s="63" t="s">
        <v>23</v>
      </c>
      <c r="C92" s="64"/>
      <c r="D92" s="65"/>
      <c r="E92" s="66"/>
      <c r="F92" s="67"/>
      <c r="G92" s="67"/>
    </row>
    <row r="93" spans="1:8" ht="18" customHeight="1" x14ac:dyDescent="0.25">
      <c r="A93" s="110" t="s">
        <v>42</v>
      </c>
      <c r="B93" s="318" t="s">
        <v>60</v>
      </c>
      <c r="C93" s="319"/>
      <c r="D93" s="319"/>
      <c r="E93" s="319"/>
      <c r="F93" s="319"/>
      <c r="G93" s="320"/>
    </row>
    <row r="94" spans="1:8" ht="18" customHeight="1" x14ac:dyDescent="0.25">
      <c r="A94" s="76">
        <v>1</v>
      </c>
      <c r="B94" s="71" t="s">
        <v>83</v>
      </c>
      <c r="C94" s="149" t="s">
        <v>48</v>
      </c>
      <c r="D94" s="101">
        <v>15</v>
      </c>
      <c r="E94" s="100">
        <v>0</v>
      </c>
      <c r="F94" s="102"/>
      <c r="G94" s="75">
        <f t="shared" ref="G94" si="13">(F94+E94)*D94</f>
        <v>0</v>
      </c>
    </row>
    <row r="95" spans="1:8" ht="18" customHeight="1" x14ac:dyDescent="0.25">
      <c r="A95" s="76">
        <f t="shared" ref="A95:A97" si="14">A94+1</f>
        <v>2</v>
      </c>
      <c r="B95" s="71" t="s">
        <v>50</v>
      </c>
      <c r="C95" s="72" t="s">
        <v>48</v>
      </c>
      <c r="D95" s="101">
        <v>10.3</v>
      </c>
      <c r="E95" s="102"/>
      <c r="F95" s="102">
        <v>0</v>
      </c>
      <c r="G95" s="75">
        <f t="shared" ref="G95:G101" si="15">D95*E95+D95*F95</f>
        <v>0</v>
      </c>
    </row>
    <row r="96" spans="1:8" x14ac:dyDescent="0.25">
      <c r="A96" s="76">
        <f t="shared" si="14"/>
        <v>3</v>
      </c>
      <c r="B96" s="71" t="s">
        <v>84</v>
      </c>
      <c r="C96" s="72" t="s">
        <v>48</v>
      </c>
      <c r="D96" s="101">
        <v>10.3</v>
      </c>
      <c r="E96" s="100"/>
      <c r="F96" s="100">
        <v>0</v>
      </c>
      <c r="G96" s="75">
        <f t="shared" si="15"/>
        <v>0</v>
      </c>
      <c r="H96" s="69"/>
    </row>
    <row r="97" spans="1:8" ht="20.25" customHeight="1" x14ac:dyDescent="0.25">
      <c r="A97" s="76">
        <f t="shared" si="14"/>
        <v>4</v>
      </c>
      <c r="B97" s="71" t="s">
        <v>85</v>
      </c>
      <c r="C97" s="78" t="s">
        <v>51</v>
      </c>
      <c r="D97" s="73">
        <f>D96</f>
        <v>10.3</v>
      </c>
      <c r="E97" s="74"/>
      <c r="F97" s="74">
        <v>0</v>
      </c>
      <c r="G97" s="75">
        <f t="shared" si="15"/>
        <v>0</v>
      </c>
      <c r="H97" s="69"/>
    </row>
    <row r="98" spans="1:8" x14ac:dyDescent="0.25">
      <c r="A98" s="76">
        <v>5</v>
      </c>
      <c r="B98" s="71" t="s">
        <v>52</v>
      </c>
      <c r="C98" s="72" t="s">
        <v>51</v>
      </c>
      <c r="D98" s="73">
        <v>13.6</v>
      </c>
      <c r="E98" s="142"/>
      <c r="F98" s="74">
        <v>0</v>
      </c>
      <c r="G98" s="75">
        <f t="shared" si="15"/>
        <v>0</v>
      </c>
      <c r="H98" s="69"/>
    </row>
    <row r="99" spans="1:8" x14ac:dyDescent="0.25">
      <c r="A99" s="76">
        <v>6</v>
      </c>
      <c r="B99" s="31" t="s">
        <v>102</v>
      </c>
      <c r="C99" s="72" t="s">
        <v>51</v>
      </c>
      <c r="D99" s="73">
        <v>1</v>
      </c>
      <c r="E99" s="142"/>
      <c r="F99" s="74">
        <v>0</v>
      </c>
      <c r="G99" s="75">
        <f t="shared" si="15"/>
        <v>0</v>
      </c>
      <c r="H99" s="69"/>
    </row>
    <row r="100" spans="1:8" x14ac:dyDescent="0.25">
      <c r="A100" s="79">
        <v>7</v>
      </c>
      <c r="B100" s="31" t="s">
        <v>103</v>
      </c>
      <c r="C100" s="72" t="s">
        <v>51</v>
      </c>
      <c r="D100" s="73">
        <v>3</v>
      </c>
      <c r="E100" s="142"/>
      <c r="F100" s="74">
        <v>0</v>
      </c>
      <c r="G100" s="75">
        <f t="shared" si="15"/>
        <v>0</v>
      </c>
      <c r="H100" s="69"/>
    </row>
    <row r="101" spans="1:8" ht="15.75" thickBot="1" x14ac:dyDescent="0.3">
      <c r="A101" s="79">
        <v>8</v>
      </c>
      <c r="B101" s="71" t="s">
        <v>55</v>
      </c>
      <c r="C101" s="72" t="s">
        <v>53</v>
      </c>
      <c r="D101" s="73">
        <v>1</v>
      </c>
      <c r="E101" s="80"/>
      <c r="F101" s="74">
        <v>0</v>
      </c>
      <c r="G101" s="75">
        <f t="shared" si="15"/>
        <v>0</v>
      </c>
    </row>
    <row r="102" spans="1:8" ht="15.75" thickBot="1" x14ac:dyDescent="0.3">
      <c r="A102" s="111"/>
      <c r="B102" s="112" t="s">
        <v>30</v>
      </c>
      <c r="C102" s="113"/>
      <c r="D102" s="114"/>
      <c r="E102" s="115"/>
      <c r="F102" s="115"/>
      <c r="G102" s="116">
        <f>SUM(G94:G101)</f>
        <v>0</v>
      </c>
    </row>
    <row r="104" spans="1:8" x14ac:dyDescent="0.25">
      <c r="A104" s="62"/>
      <c r="B104" s="63" t="s">
        <v>23</v>
      </c>
      <c r="C104" s="64"/>
      <c r="D104" s="65"/>
      <c r="E104" s="66"/>
      <c r="F104" s="67"/>
      <c r="G104" s="67"/>
    </row>
    <row r="105" spans="1:8" x14ac:dyDescent="0.25">
      <c r="A105" s="117" t="s">
        <v>46</v>
      </c>
      <c r="B105" s="305" t="s">
        <v>61</v>
      </c>
      <c r="C105" s="306"/>
      <c r="D105" s="306"/>
      <c r="E105" s="306"/>
      <c r="F105" s="306"/>
      <c r="G105" s="307"/>
    </row>
    <row r="106" spans="1:8" x14ac:dyDescent="0.25">
      <c r="A106" s="76">
        <v>1</v>
      </c>
      <c r="B106" s="71" t="s">
        <v>54</v>
      </c>
      <c r="C106" s="72" t="s">
        <v>48</v>
      </c>
      <c r="D106" s="160">
        <v>55.2</v>
      </c>
      <c r="E106" s="100"/>
      <c r="F106" s="102">
        <v>0</v>
      </c>
      <c r="G106" s="75">
        <f t="shared" ref="G106:G107" si="16">(F106+E106)*D106</f>
        <v>0</v>
      </c>
    </row>
    <row r="107" spans="1:8" x14ac:dyDescent="0.25">
      <c r="A107" s="76">
        <f t="shared" ref="A107:A109" si="17">A106+1</f>
        <v>2</v>
      </c>
      <c r="B107" s="71" t="s">
        <v>56</v>
      </c>
      <c r="C107" s="78" t="s">
        <v>26</v>
      </c>
      <c r="D107" s="77">
        <v>1</v>
      </c>
      <c r="E107" s="100"/>
      <c r="F107" s="102">
        <v>0</v>
      </c>
      <c r="G107" s="75">
        <f t="shared" si="16"/>
        <v>0</v>
      </c>
    </row>
    <row r="108" spans="1:8" x14ac:dyDescent="0.25">
      <c r="A108" s="76">
        <f t="shared" si="17"/>
        <v>3</v>
      </c>
      <c r="B108" s="71" t="s">
        <v>179</v>
      </c>
      <c r="C108" s="78" t="s">
        <v>26</v>
      </c>
      <c r="D108" s="77">
        <v>1</v>
      </c>
      <c r="E108" s="100"/>
      <c r="F108" s="102">
        <v>0</v>
      </c>
      <c r="G108" s="75">
        <f t="shared" ref="G108" si="18">(F108+E108)*D108</f>
        <v>0</v>
      </c>
    </row>
    <row r="109" spans="1:8" x14ac:dyDescent="0.25">
      <c r="A109" s="76">
        <f t="shared" si="17"/>
        <v>4</v>
      </c>
      <c r="B109" s="71" t="s">
        <v>87</v>
      </c>
      <c r="C109" s="72" t="s">
        <v>26</v>
      </c>
      <c r="D109" s="77">
        <v>1</v>
      </c>
      <c r="E109" s="102"/>
      <c r="F109" s="102">
        <v>0</v>
      </c>
      <c r="G109" s="75">
        <f t="shared" ref="G109:G112" si="19">D109*E109+D109*F109</f>
        <v>0</v>
      </c>
    </row>
    <row r="110" spans="1:8" x14ac:dyDescent="0.25">
      <c r="A110" s="76">
        <f>A109+1</f>
        <v>5</v>
      </c>
      <c r="B110" s="71" t="s">
        <v>28</v>
      </c>
      <c r="C110" s="72" t="s">
        <v>26</v>
      </c>
      <c r="D110" s="77">
        <v>1</v>
      </c>
      <c r="E110" s="102"/>
      <c r="F110" s="102">
        <v>0</v>
      </c>
      <c r="G110" s="75">
        <f t="shared" si="19"/>
        <v>0</v>
      </c>
    </row>
    <row r="111" spans="1:8" x14ac:dyDescent="0.25">
      <c r="A111" s="76">
        <f>A110+1</f>
        <v>6</v>
      </c>
      <c r="B111" s="71" t="s">
        <v>189</v>
      </c>
      <c r="C111" s="72" t="s">
        <v>26</v>
      </c>
      <c r="D111" s="77">
        <v>1</v>
      </c>
      <c r="E111" s="102"/>
      <c r="F111" s="102">
        <v>0</v>
      </c>
      <c r="G111" s="75">
        <f t="shared" si="19"/>
        <v>0</v>
      </c>
    </row>
    <row r="112" spans="1:8" ht="15.75" thickBot="1" x14ac:dyDescent="0.3">
      <c r="A112" s="76">
        <f>A111+1</f>
        <v>7</v>
      </c>
      <c r="B112" s="71" t="s">
        <v>29</v>
      </c>
      <c r="C112" s="78" t="s">
        <v>26</v>
      </c>
      <c r="D112" s="73">
        <v>1</v>
      </c>
      <c r="E112" s="74"/>
      <c r="F112" s="74">
        <v>0</v>
      </c>
      <c r="G112" s="75">
        <f t="shared" si="19"/>
        <v>0</v>
      </c>
    </row>
    <row r="113" spans="1:7" ht="15.75" thickBot="1" x14ac:dyDescent="0.3">
      <c r="A113" s="118"/>
      <c r="B113" s="119" t="s">
        <v>30</v>
      </c>
      <c r="C113" s="120"/>
      <c r="D113" s="121"/>
      <c r="E113" s="122"/>
      <c r="F113" s="122"/>
      <c r="G113" s="123">
        <f>SUM(G106:G112)</f>
        <v>0</v>
      </c>
    </row>
  </sheetData>
  <mergeCells count="8">
    <mergeCell ref="B28:G28"/>
    <mergeCell ref="B93:G93"/>
    <mergeCell ref="B105:G105"/>
    <mergeCell ref="A6:B7"/>
    <mergeCell ref="A8:B9"/>
    <mergeCell ref="B47:G47"/>
    <mergeCell ref="B68:G68"/>
    <mergeCell ref="B85:G85"/>
  </mergeCells>
  <pageMargins left="0.35433070866141736" right="0.39370078740157483" top="0.45" bottom="0.42" header="0.31496062992125984" footer="0.19685039370078741"/>
  <pageSetup paperSize="9" scale="81" fitToHeight="2" orientation="portrait" r:id="rId1"/>
  <headerFooter>
    <oddFooter>Stránka &amp;P z &amp;N</oddFooter>
  </headerFooter>
  <ignoredErrors>
    <ignoredError sqref="A31:A36 A39" formula="1"/>
  </ignoredError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A22FAA-B1D2-4C95-92E2-5DDE99751F6A}">
  <sheetPr>
    <pageSetUpPr fitToPage="1"/>
  </sheetPr>
  <dimension ref="A1:H69"/>
  <sheetViews>
    <sheetView tabSelected="1" topLeftCell="A28" workbookViewId="0">
      <selection activeCell="I45" sqref="I45"/>
    </sheetView>
  </sheetViews>
  <sheetFormatPr defaultRowHeight="15" x14ac:dyDescent="0.25"/>
  <cols>
    <col min="1" max="1" width="9.28515625" style="87" customWidth="1"/>
    <col min="2" max="2" width="44.710937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90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109</v>
      </c>
      <c r="B8" s="308"/>
      <c r="C8" s="3"/>
      <c r="D8" s="3"/>
      <c r="E8" s="3"/>
      <c r="F8" s="3"/>
      <c r="G8" s="7"/>
    </row>
    <row r="9" spans="1:7" s="5" customFormat="1" ht="41.25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33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7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7" x14ac:dyDescent="0.25">
      <c r="A18" s="213" t="s">
        <v>20</v>
      </c>
      <c r="B18" s="214" t="s">
        <v>93</v>
      </c>
      <c r="C18" s="215"/>
      <c r="D18" s="216"/>
      <c r="E18" s="217"/>
      <c r="F18" s="218"/>
      <c r="G18" s="218">
        <f>G35</f>
        <v>0</v>
      </c>
    </row>
    <row r="19" spans="1:7" ht="17.25" customHeight="1" x14ac:dyDescent="0.25">
      <c r="A19" s="49" t="s">
        <v>21</v>
      </c>
      <c r="B19" s="50" t="str">
        <f>B38</f>
        <v>SDK stěny u oken</v>
      </c>
      <c r="C19" s="51"/>
      <c r="D19" s="52"/>
      <c r="E19" s="53"/>
      <c r="F19" s="54"/>
      <c r="G19" s="54">
        <f>G48</f>
        <v>0</v>
      </c>
    </row>
    <row r="20" spans="1:7" ht="17.25" customHeight="1" x14ac:dyDescent="0.25">
      <c r="A20" s="136" t="s">
        <v>40</v>
      </c>
      <c r="B20" s="137" t="str">
        <f>B51</f>
        <v>Parapety</v>
      </c>
      <c r="C20" s="138"/>
      <c r="D20" s="139"/>
      <c r="E20" s="140"/>
      <c r="F20" s="141"/>
      <c r="G20" s="141">
        <f>G57</f>
        <v>0</v>
      </c>
    </row>
    <row r="21" spans="1:7" ht="17.25" customHeight="1" x14ac:dyDescent="0.25">
      <c r="A21" s="124" t="s">
        <v>41</v>
      </c>
      <c r="B21" s="125" t="str">
        <f>B60</f>
        <v>Výmalba</v>
      </c>
      <c r="C21" s="126"/>
      <c r="D21" s="127"/>
      <c r="E21" s="128"/>
      <c r="F21" s="129"/>
      <c r="G21" s="129">
        <f>G69</f>
        <v>0</v>
      </c>
    </row>
    <row r="22" spans="1:7" ht="17.25" customHeight="1" thickBot="1" x14ac:dyDescent="0.3">
      <c r="A22" s="143" t="s">
        <v>42</v>
      </c>
      <c r="B22" s="144" t="s">
        <v>80</v>
      </c>
      <c r="C22" s="145"/>
      <c r="D22" s="152">
        <v>0.03</v>
      </c>
      <c r="E22" s="146"/>
      <c r="F22" s="151"/>
      <c r="G22" s="147">
        <f>D22*(G19+G20+G21)</f>
        <v>0</v>
      </c>
    </row>
    <row r="23" spans="1:7" ht="20.25" customHeight="1" thickBot="1" x14ac:dyDescent="0.3">
      <c r="A23" s="55"/>
      <c r="B23" s="56" t="s">
        <v>22</v>
      </c>
      <c r="C23" s="57"/>
      <c r="D23" s="58"/>
      <c r="E23" s="59"/>
      <c r="F23" s="60"/>
      <c r="G23" s="61">
        <f>SUM(G19:G22)</f>
        <v>0</v>
      </c>
    </row>
    <row r="24" spans="1:7" ht="20.25" customHeight="1" x14ac:dyDescent="0.25">
      <c r="A24" s="153" t="s">
        <v>81</v>
      </c>
      <c r="B24" s="69"/>
      <c r="C24" s="69"/>
      <c r="D24" s="69"/>
      <c r="E24" s="69"/>
      <c r="F24" s="69"/>
      <c r="G24" s="69"/>
    </row>
    <row r="25" spans="1:7" ht="20.25" customHeight="1" x14ac:dyDescent="0.25">
      <c r="A25" s="153"/>
      <c r="B25" s="69"/>
      <c r="C25" s="69"/>
      <c r="D25" s="69"/>
      <c r="E25" s="69"/>
      <c r="F25" s="69"/>
      <c r="G25" s="69"/>
    </row>
    <row r="26" spans="1:7" ht="71.25" customHeight="1" x14ac:dyDescent="0.25">
      <c r="A26" s="153"/>
      <c r="B26" s="63" t="s">
        <v>23</v>
      </c>
      <c r="C26" s="69"/>
      <c r="D26" s="69"/>
      <c r="E26" s="69"/>
      <c r="F26" s="69"/>
      <c r="G26" s="69"/>
    </row>
    <row r="27" spans="1:7" x14ac:dyDescent="0.25">
      <c r="A27" s="162" t="s">
        <v>20</v>
      </c>
      <c r="B27" s="321" t="s">
        <v>93</v>
      </c>
      <c r="C27" s="322"/>
      <c r="D27" s="322"/>
      <c r="E27" s="322"/>
      <c r="F27" s="322"/>
      <c r="G27" s="323"/>
    </row>
    <row r="28" spans="1:7" s="69" customFormat="1" ht="16.5" customHeight="1" x14ac:dyDescent="0.25">
      <c r="A28" s="70">
        <v>1</v>
      </c>
      <c r="B28" s="71" t="s">
        <v>94</v>
      </c>
      <c r="C28" s="72" t="s">
        <v>53</v>
      </c>
      <c r="D28" s="73">
        <v>1</v>
      </c>
      <c r="E28" s="302" t="s">
        <v>185</v>
      </c>
      <c r="F28" s="301" t="s">
        <v>186</v>
      </c>
      <c r="G28" s="75"/>
    </row>
    <row r="29" spans="1:7" s="69" customFormat="1" x14ac:dyDescent="0.25">
      <c r="A29" s="76">
        <f t="shared" ref="A29:A34" si="0">1+A28</f>
        <v>2</v>
      </c>
      <c r="B29" s="71" t="s">
        <v>130</v>
      </c>
      <c r="C29" s="72" t="s">
        <v>53</v>
      </c>
      <c r="D29" s="73">
        <v>2</v>
      </c>
      <c r="E29" s="302" t="s">
        <v>185</v>
      </c>
      <c r="F29" s="301" t="s">
        <v>186</v>
      </c>
      <c r="G29" s="75"/>
    </row>
    <row r="30" spans="1:7" s="69" customFormat="1" ht="15" customHeight="1" x14ac:dyDescent="0.25">
      <c r="A30" s="76">
        <f>A29+1</f>
        <v>3</v>
      </c>
      <c r="B30" s="71" t="s">
        <v>45</v>
      </c>
      <c r="C30" s="72" t="s">
        <v>25</v>
      </c>
      <c r="D30" s="101">
        <v>1</v>
      </c>
      <c r="E30" s="100"/>
      <c r="F30" s="102">
        <v>0</v>
      </c>
      <c r="G30" s="75">
        <f t="shared" ref="G30" si="1">(F30+E30)*D30</f>
        <v>0</v>
      </c>
    </row>
    <row r="31" spans="1:7" s="69" customFormat="1" ht="15" customHeight="1" x14ac:dyDescent="0.25">
      <c r="A31" s="76">
        <f t="shared" si="0"/>
        <v>4</v>
      </c>
      <c r="B31" s="71" t="s">
        <v>43</v>
      </c>
      <c r="C31" s="72" t="s">
        <v>24</v>
      </c>
      <c r="D31" s="101">
        <v>5</v>
      </c>
      <c r="E31" s="100"/>
      <c r="F31" s="100">
        <v>0</v>
      </c>
      <c r="G31" s="75">
        <f>D31*E31+D31*F31</f>
        <v>0</v>
      </c>
    </row>
    <row r="32" spans="1:7" s="69" customFormat="1" ht="30" x14ac:dyDescent="0.25">
      <c r="A32" s="76">
        <f t="shared" si="0"/>
        <v>5</v>
      </c>
      <c r="B32" s="71" t="s">
        <v>124</v>
      </c>
      <c r="C32" s="72" t="s">
        <v>53</v>
      </c>
      <c r="D32" s="73">
        <v>1</v>
      </c>
      <c r="E32" s="150"/>
      <c r="F32" s="150">
        <v>0</v>
      </c>
      <c r="G32" s="75">
        <f>D32*(E32+F32)</f>
        <v>0</v>
      </c>
    </row>
    <row r="33" spans="1:8" s="69" customFormat="1" x14ac:dyDescent="0.25">
      <c r="A33" s="76">
        <f>A32+1</f>
        <v>6</v>
      </c>
      <c r="B33" s="71" t="s">
        <v>100</v>
      </c>
      <c r="C33" s="78" t="s">
        <v>26</v>
      </c>
      <c r="D33" s="73">
        <v>1</v>
      </c>
      <c r="E33" s="74"/>
      <c r="F33" s="74">
        <v>0</v>
      </c>
      <c r="G33" s="75">
        <f>D33*E33+D33*F33</f>
        <v>0</v>
      </c>
    </row>
    <row r="34" spans="1:8" s="69" customFormat="1" ht="17.25" customHeight="1" thickBot="1" x14ac:dyDescent="0.3">
      <c r="A34" s="76">
        <f t="shared" si="0"/>
        <v>7</v>
      </c>
      <c r="B34" s="71" t="s">
        <v>119</v>
      </c>
      <c r="C34" s="78" t="s">
        <v>26</v>
      </c>
      <c r="D34" s="73">
        <v>1</v>
      </c>
      <c r="E34" s="74"/>
      <c r="F34" s="74">
        <v>0</v>
      </c>
      <c r="G34" s="75">
        <f>D34*E34+D34*F34</f>
        <v>0</v>
      </c>
    </row>
    <row r="35" spans="1:8" ht="15.75" thickBot="1" x14ac:dyDescent="0.3">
      <c r="A35" s="170"/>
      <c r="B35" s="171" t="s">
        <v>101</v>
      </c>
      <c r="C35" s="172"/>
      <c r="D35" s="173"/>
      <c r="E35" s="174"/>
      <c r="F35" s="174"/>
      <c r="G35" s="175">
        <f>SUM(G28:G34)</f>
        <v>0</v>
      </c>
    </row>
    <row r="36" spans="1:8" s="69" customFormat="1" x14ac:dyDescent="0.25">
      <c r="A36" s="210"/>
      <c r="B36" s="211"/>
      <c r="C36" s="165"/>
      <c r="D36" s="208"/>
      <c r="E36" s="212"/>
      <c r="F36" s="212"/>
      <c r="G36" s="212"/>
    </row>
    <row r="37" spans="1:8" x14ac:dyDescent="0.25">
      <c r="A37" s="62"/>
      <c r="B37" s="63" t="s">
        <v>23</v>
      </c>
      <c r="C37" s="64"/>
      <c r="D37" s="65"/>
      <c r="E37" s="66"/>
      <c r="F37" s="67"/>
      <c r="G37" s="67"/>
      <c r="H37" s="69"/>
    </row>
    <row r="38" spans="1:8" ht="23.25" customHeight="1" x14ac:dyDescent="0.25">
      <c r="A38" s="93" t="s">
        <v>20</v>
      </c>
      <c r="B38" s="312" t="s">
        <v>92</v>
      </c>
      <c r="C38" s="313"/>
      <c r="D38" s="313"/>
      <c r="E38" s="313"/>
      <c r="F38" s="313"/>
      <c r="G38" s="314"/>
      <c r="H38" s="69"/>
    </row>
    <row r="39" spans="1:8" x14ac:dyDescent="0.25">
      <c r="A39" s="76">
        <v>1</v>
      </c>
      <c r="B39" s="71" t="s">
        <v>65</v>
      </c>
      <c r="C39" s="72" t="s">
        <v>24</v>
      </c>
      <c r="D39" s="101">
        <v>4.5</v>
      </c>
      <c r="E39" s="100">
        <v>0</v>
      </c>
      <c r="F39" s="100">
        <v>0</v>
      </c>
      <c r="G39" s="75">
        <f t="shared" ref="G39:G47" si="2">D39*E39+D39*F39</f>
        <v>0</v>
      </c>
    </row>
    <row r="40" spans="1:8" x14ac:dyDescent="0.25">
      <c r="A40" s="76">
        <f t="shared" ref="A40:A45" si="3">A39+1</f>
        <v>2</v>
      </c>
      <c r="B40" s="71" t="s">
        <v>67</v>
      </c>
      <c r="C40" s="72" t="s">
        <v>32</v>
      </c>
      <c r="D40" s="101">
        <v>1.5</v>
      </c>
      <c r="E40" s="100">
        <v>0</v>
      </c>
      <c r="F40" s="100">
        <v>0</v>
      </c>
      <c r="G40" s="75">
        <f t="shared" si="2"/>
        <v>0</v>
      </c>
    </row>
    <row r="41" spans="1:8" x14ac:dyDescent="0.25">
      <c r="A41" s="76">
        <f t="shared" si="3"/>
        <v>3</v>
      </c>
      <c r="B41" s="71" t="s">
        <v>66</v>
      </c>
      <c r="C41" s="72" t="s">
        <v>24</v>
      </c>
      <c r="D41" s="101">
        <v>3</v>
      </c>
      <c r="E41" s="100"/>
      <c r="F41" s="100">
        <v>0</v>
      </c>
      <c r="G41" s="75">
        <f t="shared" si="2"/>
        <v>0</v>
      </c>
    </row>
    <row r="42" spans="1:8" x14ac:dyDescent="0.25">
      <c r="A42" s="76">
        <f t="shared" si="3"/>
        <v>4</v>
      </c>
      <c r="B42" s="71" t="s">
        <v>62</v>
      </c>
      <c r="C42" s="72" t="s">
        <v>24</v>
      </c>
      <c r="D42" s="101">
        <v>12</v>
      </c>
      <c r="E42" s="100">
        <v>0</v>
      </c>
      <c r="F42" s="100">
        <v>0</v>
      </c>
      <c r="G42" s="75">
        <f t="shared" si="2"/>
        <v>0</v>
      </c>
      <c r="H42" s="69"/>
    </row>
    <row r="43" spans="1:8" ht="20.25" customHeight="1" x14ac:dyDescent="0.25">
      <c r="A43" s="76">
        <f t="shared" si="3"/>
        <v>5</v>
      </c>
      <c r="B43" s="71" t="s">
        <v>104</v>
      </c>
      <c r="C43" s="72" t="s">
        <v>32</v>
      </c>
      <c r="D43" s="101">
        <v>30</v>
      </c>
      <c r="E43" s="100"/>
      <c r="F43" s="100">
        <v>0</v>
      </c>
      <c r="G43" s="75">
        <f t="shared" si="2"/>
        <v>0</v>
      </c>
      <c r="H43" s="69"/>
    </row>
    <row r="44" spans="1:8" x14ac:dyDescent="0.25">
      <c r="A44" s="76">
        <f t="shared" si="3"/>
        <v>6</v>
      </c>
      <c r="B44" s="71" t="s">
        <v>169</v>
      </c>
      <c r="C44" s="72" t="s">
        <v>32</v>
      </c>
      <c r="D44" s="101">
        <v>12</v>
      </c>
      <c r="E44" s="100">
        <v>0</v>
      </c>
      <c r="F44" s="100">
        <v>0</v>
      </c>
      <c r="G44" s="75">
        <f>D44*E44+D44*F44</f>
        <v>0</v>
      </c>
      <c r="H44" s="69"/>
    </row>
    <row r="45" spans="1:8" x14ac:dyDescent="0.25">
      <c r="A45" s="76">
        <f t="shared" si="3"/>
        <v>7</v>
      </c>
      <c r="B45" s="71" t="s">
        <v>132</v>
      </c>
      <c r="C45" s="72" t="s">
        <v>32</v>
      </c>
      <c r="D45" s="101">
        <v>12</v>
      </c>
      <c r="E45" s="100">
        <v>0</v>
      </c>
      <c r="F45" s="100">
        <v>0</v>
      </c>
      <c r="G45" s="75">
        <f>D45*E45+D45*F45</f>
        <v>0</v>
      </c>
      <c r="H45" s="69"/>
    </row>
    <row r="46" spans="1:8" x14ac:dyDescent="0.25">
      <c r="A46" s="76">
        <f>A45+1</f>
        <v>8</v>
      </c>
      <c r="B46" s="71" t="s">
        <v>63</v>
      </c>
      <c r="C46" s="72" t="s">
        <v>24</v>
      </c>
      <c r="D46" s="101">
        <v>5</v>
      </c>
      <c r="E46" s="100">
        <v>0</v>
      </c>
      <c r="F46" s="100">
        <v>0</v>
      </c>
      <c r="G46" s="75">
        <f t="shared" si="2"/>
        <v>0</v>
      </c>
      <c r="H46" s="69"/>
    </row>
    <row r="47" spans="1:8" ht="15.75" thickBot="1" x14ac:dyDescent="0.3">
      <c r="A47" s="76">
        <f>A46+1</f>
        <v>9</v>
      </c>
      <c r="B47" s="71" t="s">
        <v>29</v>
      </c>
      <c r="C47" s="78" t="s">
        <v>26</v>
      </c>
      <c r="D47" s="73">
        <v>1</v>
      </c>
      <c r="E47" s="74"/>
      <c r="F47" s="74">
        <v>0</v>
      </c>
      <c r="G47" s="75">
        <f t="shared" si="2"/>
        <v>0</v>
      </c>
      <c r="H47" s="69"/>
    </row>
    <row r="48" spans="1:8" ht="15.75" thickBot="1" x14ac:dyDescent="0.3">
      <c r="A48" s="94"/>
      <c r="B48" s="95" t="s">
        <v>30</v>
      </c>
      <c r="C48" s="96"/>
      <c r="D48" s="97"/>
      <c r="E48" s="98"/>
      <c r="F48" s="98"/>
      <c r="G48" s="99">
        <f>SUM(G39:G47)</f>
        <v>0</v>
      </c>
      <c r="H48" s="69"/>
    </row>
    <row r="50" spans="1:7" x14ac:dyDescent="0.25">
      <c r="A50" s="62"/>
      <c r="B50" s="63" t="s">
        <v>23</v>
      </c>
      <c r="C50" s="64"/>
      <c r="D50" s="65"/>
      <c r="E50" s="66"/>
      <c r="F50" s="67"/>
      <c r="G50" s="67"/>
    </row>
    <row r="51" spans="1:7" x14ac:dyDescent="0.25">
      <c r="A51" s="103" t="s">
        <v>40</v>
      </c>
      <c r="B51" s="315" t="s">
        <v>58</v>
      </c>
      <c r="C51" s="316"/>
      <c r="D51" s="316"/>
      <c r="E51" s="316"/>
      <c r="F51" s="316"/>
      <c r="G51" s="317"/>
    </row>
    <row r="52" spans="1:7" x14ac:dyDescent="0.25">
      <c r="A52" s="76">
        <v>1</v>
      </c>
      <c r="B52" s="71" t="s">
        <v>45</v>
      </c>
      <c r="C52" s="72" t="s">
        <v>25</v>
      </c>
      <c r="D52" s="101">
        <v>2</v>
      </c>
      <c r="E52" s="100"/>
      <c r="F52" s="102">
        <v>0</v>
      </c>
      <c r="G52" s="75">
        <f t="shared" ref="G52:G53" si="4">(F52+E52)*D52</f>
        <v>0</v>
      </c>
    </row>
    <row r="53" spans="1:7" x14ac:dyDescent="0.25">
      <c r="A53" s="76">
        <f t="shared" ref="A53:A55" si="5">A52+1</f>
        <v>2</v>
      </c>
      <c r="B53" s="71" t="s">
        <v>47</v>
      </c>
      <c r="C53" s="72" t="s">
        <v>25</v>
      </c>
      <c r="D53" s="101">
        <v>2</v>
      </c>
      <c r="E53" s="100">
        <v>0</v>
      </c>
      <c r="F53" s="102"/>
      <c r="G53" s="75">
        <f t="shared" si="4"/>
        <v>0</v>
      </c>
    </row>
    <row r="54" spans="1:7" x14ac:dyDescent="0.25">
      <c r="A54" s="76">
        <f t="shared" si="5"/>
        <v>3</v>
      </c>
      <c r="B54" s="71" t="s">
        <v>34</v>
      </c>
      <c r="C54" s="78" t="s">
        <v>26</v>
      </c>
      <c r="D54" s="77">
        <v>2</v>
      </c>
      <c r="E54" s="102">
        <v>0</v>
      </c>
      <c r="F54" s="102"/>
      <c r="G54" s="75">
        <f t="shared" ref="G54:G56" si="6">D54*E54+D54*F54</f>
        <v>0</v>
      </c>
    </row>
    <row r="55" spans="1:7" x14ac:dyDescent="0.25">
      <c r="A55" s="76">
        <f t="shared" si="5"/>
        <v>4</v>
      </c>
      <c r="B55" s="71" t="s">
        <v>28</v>
      </c>
      <c r="C55" s="72" t="s">
        <v>26</v>
      </c>
      <c r="D55" s="77">
        <v>1</v>
      </c>
      <c r="E55" s="102"/>
      <c r="F55" s="102">
        <v>0</v>
      </c>
      <c r="G55" s="75">
        <f t="shared" si="6"/>
        <v>0</v>
      </c>
    </row>
    <row r="56" spans="1:7" ht="15.75" thickBot="1" x14ac:dyDescent="0.3">
      <c r="A56" s="76">
        <f>A55+1</f>
        <v>5</v>
      </c>
      <c r="B56" s="71" t="s">
        <v>29</v>
      </c>
      <c r="C56" s="78" t="s">
        <v>26</v>
      </c>
      <c r="D56" s="73">
        <v>1</v>
      </c>
      <c r="E56" s="74"/>
      <c r="F56" s="74">
        <v>0</v>
      </c>
      <c r="G56" s="75">
        <f t="shared" si="6"/>
        <v>0</v>
      </c>
    </row>
    <row r="57" spans="1:7" ht="15.75" thickBot="1" x14ac:dyDescent="0.3">
      <c r="A57" s="104"/>
      <c r="B57" s="105" t="s">
        <v>30</v>
      </c>
      <c r="C57" s="106"/>
      <c r="D57" s="107"/>
      <c r="E57" s="108"/>
      <c r="F57" s="108"/>
      <c r="G57" s="109">
        <f>SUM(G52:G56)</f>
        <v>0</v>
      </c>
    </row>
    <row r="59" spans="1:7" x14ac:dyDescent="0.25">
      <c r="A59" s="62"/>
      <c r="B59" s="63" t="s">
        <v>23</v>
      </c>
      <c r="C59" s="64"/>
      <c r="D59" s="65"/>
      <c r="E59" s="66"/>
      <c r="F59" s="67"/>
      <c r="G59" s="67"/>
    </row>
    <row r="60" spans="1:7" x14ac:dyDescent="0.25">
      <c r="A60" s="117" t="s">
        <v>42</v>
      </c>
      <c r="B60" s="305" t="s">
        <v>61</v>
      </c>
      <c r="C60" s="306"/>
      <c r="D60" s="306"/>
      <c r="E60" s="306"/>
      <c r="F60" s="306"/>
      <c r="G60" s="307"/>
    </row>
    <row r="61" spans="1:7" x14ac:dyDescent="0.25">
      <c r="A61" s="76">
        <v>1</v>
      </c>
      <c r="B61" s="71" t="s">
        <v>54</v>
      </c>
      <c r="C61" s="72" t="s">
        <v>48</v>
      </c>
      <c r="D61" s="148">
        <v>20</v>
      </c>
      <c r="E61" s="100"/>
      <c r="F61" s="102">
        <v>0</v>
      </c>
      <c r="G61" s="75">
        <f t="shared" ref="G61:G62" si="7">(F61+E61)*D61</f>
        <v>0</v>
      </c>
    </row>
    <row r="62" spans="1:7" x14ac:dyDescent="0.25">
      <c r="A62" s="76">
        <f t="shared" ref="A62:A66" si="8">A61+1</f>
        <v>2</v>
      </c>
      <c r="B62" s="71" t="s">
        <v>56</v>
      </c>
      <c r="C62" s="78" t="s">
        <v>26</v>
      </c>
      <c r="D62" s="77">
        <v>1</v>
      </c>
      <c r="E62" s="100"/>
      <c r="F62" s="102">
        <v>0</v>
      </c>
      <c r="G62" s="75">
        <f t="shared" si="7"/>
        <v>0</v>
      </c>
    </row>
    <row r="63" spans="1:7" x14ac:dyDescent="0.25">
      <c r="A63" s="76">
        <f t="shared" si="8"/>
        <v>3</v>
      </c>
      <c r="B63" s="71" t="s">
        <v>87</v>
      </c>
      <c r="C63" s="72" t="s">
        <v>26</v>
      </c>
      <c r="D63" s="77">
        <v>2</v>
      </c>
      <c r="E63" s="102"/>
      <c r="F63" s="102">
        <v>0</v>
      </c>
      <c r="G63" s="75">
        <f t="shared" ref="G63:G65" si="9">D63*E63+D63*F63</f>
        <v>0</v>
      </c>
    </row>
    <row r="64" spans="1:7" x14ac:dyDescent="0.25">
      <c r="A64" s="76">
        <f t="shared" si="8"/>
        <v>4</v>
      </c>
      <c r="B64" s="71" t="s">
        <v>174</v>
      </c>
      <c r="C64" s="72" t="s">
        <v>26</v>
      </c>
      <c r="D64" s="77">
        <v>2</v>
      </c>
      <c r="E64" s="102"/>
      <c r="F64" s="102">
        <v>0</v>
      </c>
      <c r="G64" s="75">
        <f t="shared" si="9"/>
        <v>0</v>
      </c>
    </row>
    <row r="65" spans="1:7" x14ac:dyDescent="0.25">
      <c r="A65" s="76">
        <f t="shared" si="8"/>
        <v>5</v>
      </c>
      <c r="B65" s="71" t="s">
        <v>175</v>
      </c>
      <c r="C65" s="72" t="s">
        <v>26</v>
      </c>
      <c r="D65" s="77">
        <v>2</v>
      </c>
      <c r="E65" s="102"/>
      <c r="F65" s="102">
        <v>0</v>
      </c>
      <c r="G65" s="75">
        <f t="shared" si="9"/>
        <v>0</v>
      </c>
    </row>
    <row r="66" spans="1:7" x14ac:dyDescent="0.25">
      <c r="A66" s="76">
        <f t="shared" si="8"/>
        <v>6</v>
      </c>
      <c r="B66" s="71" t="s">
        <v>28</v>
      </c>
      <c r="C66" s="72" t="s">
        <v>26</v>
      </c>
      <c r="D66" s="77">
        <v>1</v>
      </c>
      <c r="E66" s="102"/>
      <c r="F66" s="102">
        <v>0</v>
      </c>
      <c r="G66" s="75">
        <f t="shared" ref="G66:G68" si="10">D66*E66+D66*F66</f>
        <v>0</v>
      </c>
    </row>
    <row r="67" spans="1:7" x14ac:dyDescent="0.25">
      <c r="A67" s="76">
        <f>A66+1</f>
        <v>7</v>
      </c>
      <c r="B67" s="71" t="s">
        <v>190</v>
      </c>
      <c r="C67" s="72" t="s">
        <v>26</v>
      </c>
      <c r="D67" s="77">
        <v>1</v>
      </c>
      <c r="E67" s="102"/>
      <c r="F67" s="102">
        <v>0</v>
      </c>
      <c r="G67" s="75">
        <f t="shared" si="10"/>
        <v>0</v>
      </c>
    </row>
    <row r="68" spans="1:7" ht="15.75" thickBot="1" x14ac:dyDescent="0.3">
      <c r="A68" s="76">
        <f>A67+1</f>
        <v>8</v>
      </c>
      <c r="B68" s="71" t="s">
        <v>29</v>
      </c>
      <c r="C68" s="78" t="s">
        <v>26</v>
      </c>
      <c r="D68" s="73">
        <v>1</v>
      </c>
      <c r="E68" s="74"/>
      <c r="F68" s="74">
        <v>0</v>
      </c>
      <c r="G68" s="75">
        <f t="shared" si="10"/>
        <v>0</v>
      </c>
    </row>
    <row r="69" spans="1:7" ht="15.75" thickBot="1" x14ac:dyDescent="0.3">
      <c r="A69" s="118"/>
      <c r="B69" s="119" t="s">
        <v>30</v>
      </c>
      <c r="C69" s="120"/>
      <c r="D69" s="121"/>
      <c r="E69" s="122"/>
      <c r="F69" s="122"/>
      <c r="G69" s="123">
        <f>SUM(G61:G68)</f>
        <v>0</v>
      </c>
    </row>
  </sheetData>
  <mergeCells count="6">
    <mergeCell ref="B60:G60"/>
    <mergeCell ref="A6:B7"/>
    <mergeCell ref="A8:B9"/>
    <mergeCell ref="B38:G38"/>
    <mergeCell ref="B51:G51"/>
    <mergeCell ref="B27:G27"/>
  </mergeCells>
  <pageMargins left="0.35433070866141736" right="0.39370078740157483" top="0.5" bottom="0.55118110236220474" header="0.31496062992125984" footer="0.19685039370078741"/>
  <pageSetup paperSize="9" scale="87" fitToHeight="2" orientation="portrait" r:id="rId1"/>
  <headerFooter>
    <oddFooter>Stránka &amp;P z &amp;N</oddFooter>
  </headerFooter>
  <ignoredErrors>
    <ignoredError sqref="A30:A33 G32" formula="1"/>
  </ignoredError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A06318-2767-42DC-95BF-42F19D7938F2}">
  <sheetPr>
    <pageSetUpPr fitToPage="1"/>
  </sheetPr>
  <dimension ref="A1:H128"/>
  <sheetViews>
    <sheetView workbookViewId="0">
      <selection activeCell="I46" sqref="I46"/>
    </sheetView>
  </sheetViews>
  <sheetFormatPr defaultRowHeight="15" x14ac:dyDescent="0.25"/>
  <cols>
    <col min="1" max="1" width="9.28515625" style="87" customWidth="1"/>
    <col min="2" max="2" width="44.7109375" style="88" customWidth="1"/>
    <col min="3" max="3" width="6.28515625" style="89" customWidth="1"/>
    <col min="4" max="4" width="8.28515625" style="90" bestFit="1" customWidth="1"/>
    <col min="5" max="5" width="11.7109375" style="91" customWidth="1"/>
    <col min="6" max="6" width="11.7109375" style="88" customWidth="1"/>
    <col min="7" max="7" width="17.28515625" style="88" customWidth="1"/>
    <col min="8" max="8" width="7" style="31" customWidth="1"/>
    <col min="9" max="16384" width="9.140625" style="31"/>
  </cols>
  <sheetData>
    <row r="1" spans="1:7" s="5" customFormat="1" x14ac:dyDescent="0.2">
      <c r="A1" s="2"/>
      <c r="B1" s="2"/>
      <c r="C1" s="2"/>
      <c r="D1" s="2"/>
      <c r="E1" s="3"/>
      <c r="F1" s="3"/>
      <c r="G1" s="4" t="s">
        <v>0</v>
      </c>
    </row>
    <row r="2" spans="1:7" s="5" customFormat="1" ht="18.75" x14ac:dyDescent="0.2">
      <c r="A2" s="6" t="s">
        <v>192</v>
      </c>
      <c r="B2" s="2"/>
      <c r="C2" s="2"/>
      <c r="D2" s="2"/>
      <c r="E2" s="3"/>
      <c r="F2" s="3"/>
      <c r="G2" s="7" t="s">
        <v>1</v>
      </c>
    </row>
    <row r="3" spans="1:7" s="5" customFormat="1" ht="12.75" x14ac:dyDescent="0.2">
      <c r="A3" s="8"/>
      <c r="B3" s="2"/>
      <c r="C3" s="2"/>
      <c r="D3" s="2"/>
      <c r="E3" s="3"/>
      <c r="F3" s="3"/>
      <c r="G3" s="7" t="s">
        <v>2</v>
      </c>
    </row>
    <row r="4" spans="1:7" s="5" customFormat="1" ht="12.75" x14ac:dyDescent="0.2">
      <c r="A4" s="8" t="s">
        <v>191</v>
      </c>
      <c r="B4" s="2"/>
      <c r="C4" s="2"/>
      <c r="D4" s="2"/>
      <c r="E4" s="3"/>
      <c r="F4" s="3"/>
      <c r="G4" s="7" t="s">
        <v>3</v>
      </c>
    </row>
    <row r="5" spans="1:7" s="5" customFormat="1" ht="12.75" x14ac:dyDescent="0.2">
      <c r="A5" s="2"/>
      <c r="B5" s="2"/>
      <c r="C5" s="2"/>
      <c r="D5" s="2"/>
      <c r="E5" s="3"/>
      <c r="F5" s="3"/>
      <c r="G5" s="7" t="s">
        <v>4</v>
      </c>
    </row>
    <row r="6" spans="1:7" s="5" customFormat="1" ht="15.75" customHeight="1" x14ac:dyDescent="0.2">
      <c r="A6" s="304" t="s">
        <v>91</v>
      </c>
      <c r="B6" s="304"/>
      <c r="C6" s="2"/>
      <c r="D6" s="2"/>
      <c r="E6" s="3"/>
      <c r="F6" s="3"/>
      <c r="G6" s="7" t="s">
        <v>5</v>
      </c>
    </row>
    <row r="7" spans="1:7" s="5" customFormat="1" ht="18" customHeight="1" x14ac:dyDescent="0.2">
      <c r="A7" s="304"/>
      <c r="B7" s="304"/>
      <c r="C7" s="3"/>
      <c r="D7" s="3"/>
      <c r="E7" s="3"/>
      <c r="F7" s="3"/>
      <c r="G7" s="7" t="s">
        <v>6</v>
      </c>
    </row>
    <row r="8" spans="1:7" s="5" customFormat="1" ht="18" customHeight="1" x14ac:dyDescent="0.2">
      <c r="A8" s="308" t="s">
        <v>110</v>
      </c>
      <c r="B8" s="308"/>
      <c r="C8" s="3"/>
      <c r="D8" s="3"/>
      <c r="E8" s="3"/>
      <c r="F8" s="3"/>
      <c r="G8" s="7"/>
    </row>
    <row r="9" spans="1:7" s="5" customFormat="1" ht="33.75" customHeight="1" x14ac:dyDescent="0.2">
      <c r="A9" s="308"/>
      <c r="B9" s="308"/>
      <c r="C9" s="2"/>
      <c r="D9" s="2"/>
      <c r="E9" s="3"/>
      <c r="F9" s="3"/>
      <c r="G9" s="4"/>
    </row>
    <row r="10" spans="1:7" s="5" customFormat="1" ht="15.75" x14ac:dyDescent="0.25">
      <c r="A10" s="9" t="s">
        <v>7</v>
      </c>
      <c r="B10" s="2"/>
      <c r="C10" s="2"/>
      <c r="D10" s="2"/>
      <c r="E10" s="3"/>
      <c r="F10" s="3"/>
      <c r="G10" s="4"/>
    </row>
    <row r="11" spans="1:7" s="5" customFormat="1" x14ac:dyDescent="0.2">
      <c r="A11" s="10" t="s">
        <v>8</v>
      </c>
      <c r="B11" s="2"/>
      <c r="C11" s="2"/>
      <c r="D11" s="2"/>
      <c r="E11" s="3"/>
      <c r="F11" s="3"/>
      <c r="G11" s="11" t="s">
        <v>86</v>
      </c>
    </row>
    <row r="12" spans="1:7" s="5" customFormat="1" ht="12" customHeight="1" x14ac:dyDescent="0.2">
      <c r="A12" s="12"/>
      <c r="B12" s="13"/>
      <c r="C12" s="13"/>
      <c r="D12" s="13"/>
      <c r="E12" s="13"/>
      <c r="F12" s="14"/>
      <c r="G12" s="14"/>
    </row>
    <row r="13" spans="1:7" s="5" customFormat="1" ht="3.75" customHeight="1" thickBot="1" x14ac:dyDescent="0.25">
      <c r="A13" s="15"/>
      <c r="B13" s="16"/>
      <c r="C13" s="17"/>
      <c r="D13" s="17"/>
      <c r="E13" s="18"/>
      <c r="F13" s="17"/>
      <c r="G13" s="17"/>
    </row>
    <row r="14" spans="1:7" s="24" customFormat="1" ht="24" x14ac:dyDescent="0.25">
      <c r="A14" s="19" t="s">
        <v>9</v>
      </c>
      <c r="B14" s="20" t="s">
        <v>10</v>
      </c>
      <c r="C14" s="20" t="s">
        <v>11</v>
      </c>
      <c r="D14" s="21" t="s">
        <v>12</v>
      </c>
      <c r="E14" s="22" t="s">
        <v>13</v>
      </c>
      <c r="F14" s="22" t="s">
        <v>13</v>
      </c>
      <c r="G14" s="23" t="s">
        <v>14</v>
      </c>
    </row>
    <row r="15" spans="1:7" ht="15.75" thickBot="1" x14ac:dyDescent="0.3">
      <c r="A15" s="25"/>
      <c r="B15" s="26"/>
      <c r="C15" s="27"/>
      <c r="D15" s="28"/>
      <c r="E15" s="29" t="s">
        <v>15</v>
      </c>
      <c r="F15" s="29" t="s">
        <v>16</v>
      </c>
      <c r="G15" s="30" t="s">
        <v>17</v>
      </c>
    </row>
    <row r="16" spans="1:7" ht="26.25" x14ac:dyDescent="0.4">
      <c r="A16" s="32"/>
      <c r="B16" s="161" t="s">
        <v>18</v>
      </c>
      <c r="C16" s="33"/>
      <c r="D16" s="34"/>
      <c r="E16" s="35"/>
      <c r="F16" s="36"/>
      <c r="G16" s="36"/>
    </row>
    <row r="17" spans="1:7" ht="15.75" x14ac:dyDescent="0.25">
      <c r="A17" s="37"/>
      <c r="B17" s="38"/>
      <c r="C17" s="39"/>
      <c r="D17" s="40"/>
      <c r="E17" s="41" t="s">
        <v>19</v>
      </c>
      <c r="F17" s="42" t="s">
        <v>19</v>
      </c>
      <c r="G17" s="42" t="s">
        <v>19</v>
      </c>
    </row>
    <row r="18" spans="1:7" ht="17.25" customHeight="1" x14ac:dyDescent="0.25">
      <c r="A18" s="176" t="s">
        <v>20</v>
      </c>
      <c r="B18" s="177" t="s">
        <v>93</v>
      </c>
      <c r="C18" s="178"/>
      <c r="D18" s="179"/>
      <c r="E18" s="180"/>
      <c r="F18" s="181"/>
      <c r="G18" s="181">
        <f>G45</f>
        <v>0</v>
      </c>
    </row>
    <row r="19" spans="1:7" ht="17.25" customHeight="1" x14ac:dyDescent="0.25">
      <c r="A19" s="43" t="s">
        <v>21</v>
      </c>
      <c r="B19" s="44" t="str">
        <f>B48</f>
        <v>Elektroinstalační práce</v>
      </c>
      <c r="C19" s="45"/>
      <c r="D19" s="46"/>
      <c r="E19" s="47"/>
      <c r="F19" s="48"/>
      <c r="G19" s="48">
        <f>G66</f>
        <v>0</v>
      </c>
    </row>
    <row r="20" spans="1:7" ht="17.25" customHeight="1" x14ac:dyDescent="0.25">
      <c r="A20" s="49" t="s">
        <v>40</v>
      </c>
      <c r="B20" s="50" t="str">
        <f>B69</f>
        <v>Montáž nového podhledu a SDK zákrytů</v>
      </c>
      <c r="C20" s="51"/>
      <c r="D20" s="52"/>
      <c r="E20" s="53"/>
      <c r="F20" s="54"/>
      <c r="G20" s="54">
        <f>G86</f>
        <v>0</v>
      </c>
    </row>
    <row r="21" spans="1:7" ht="17.25" customHeight="1" x14ac:dyDescent="0.25">
      <c r="A21" s="136" t="s">
        <v>41</v>
      </c>
      <c r="B21" s="137" t="str">
        <f>B89</f>
        <v>Parapety</v>
      </c>
      <c r="C21" s="138"/>
      <c r="D21" s="139"/>
      <c r="E21" s="140"/>
      <c r="F21" s="141"/>
      <c r="G21" s="141">
        <f>G94</f>
        <v>0</v>
      </c>
    </row>
    <row r="22" spans="1:7" ht="17.25" customHeight="1" x14ac:dyDescent="0.25">
      <c r="A22" s="130" t="s">
        <v>42</v>
      </c>
      <c r="B22" s="131" t="str">
        <f>B97</f>
        <v>Podlahové PVC</v>
      </c>
      <c r="C22" s="132"/>
      <c r="D22" s="133"/>
      <c r="E22" s="134"/>
      <c r="F22" s="135"/>
      <c r="G22" s="135">
        <f>G106</f>
        <v>0</v>
      </c>
    </row>
    <row r="23" spans="1:7" ht="17.25" customHeight="1" x14ac:dyDescent="0.25">
      <c r="A23" s="124" t="s">
        <v>46</v>
      </c>
      <c r="B23" s="125" t="str">
        <f>B109</f>
        <v>Výmalba</v>
      </c>
      <c r="C23" s="126"/>
      <c r="D23" s="127"/>
      <c r="E23" s="128"/>
      <c r="F23" s="129"/>
      <c r="G23" s="129">
        <f>G118</f>
        <v>0</v>
      </c>
    </row>
    <row r="24" spans="1:7" ht="17.25" customHeight="1" x14ac:dyDescent="0.25">
      <c r="A24" s="196" t="s">
        <v>105</v>
      </c>
      <c r="B24" s="209" t="str">
        <f>B121</f>
        <v>Klimatizace</v>
      </c>
      <c r="C24" s="197"/>
      <c r="D24" s="198"/>
      <c r="E24" s="199"/>
      <c r="F24" s="200"/>
      <c r="G24" s="200">
        <f>G127</f>
        <v>0</v>
      </c>
    </row>
    <row r="25" spans="1:7" ht="20.25" customHeight="1" thickBot="1" x14ac:dyDescent="0.3">
      <c r="A25" s="143" t="s">
        <v>127</v>
      </c>
      <c r="B25" s="144" t="s">
        <v>80</v>
      </c>
      <c r="C25" s="145"/>
      <c r="D25" s="152">
        <v>0.03</v>
      </c>
      <c r="E25" s="146"/>
      <c r="F25" s="151"/>
      <c r="G25" s="147">
        <f>D25*(G19+G20+G21+G22+G23+G18+G24)</f>
        <v>0</v>
      </c>
    </row>
    <row r="26" spans="1:7" ht="20.25" customHeight="1" thickBot="1" x14ac:dyDescent="0.3">
      <c r="A26" s="55"/>
      <c r="B26" s="56" t="s">
        <v>22</v>
      </c>
      <c r="C26" s="57"/>
      <c r="D26" s="58"/>
      <c r="E26" s="59"/>
      <c r="F26" s="60"/>
      <c r="G26" s="61">
        <f>SUM(G18:G25)</f>
        <v>0</v>
      </c>
    </row>
    <row r="27" spans="1:7" x14ac:dyDescent="0.25">
      <c r="A27" s="153" t="s">
        <v>81</v>
      </c>
      <c r="B27" s="31"/>
      <c r="C27" s="69"/>
      <c r="D27" s="69"/>
      <c r="E27" s="69"/>
      <c r="F27" s="69"/>
      <c r="G27" s="69"/>
    </row>
    <row r="28" spans="1:7" ht="30.75" customHeight="1" x14ac:dyDescent="0.25">
      <c r="A28" s="153"/>
      <c r="B28" s="63" t="s">
        <v>23</v>
      </c>
      <c r="C28" s="69"/>
      <c r="D28" s="69"/>
      <c r="E28" s="69"/>
      <c r="F28" s="69"/>
      <c r="G28" s="69"/>
    </row>
    <row r="29" spans="1:7" s="69" customFormat="1" x14ac:dyDescent="0.25">
      <c r="A29" s="162" t="s">
        <v>20</v>
      </c>
      <c r="B29" s="321" t="s">
        <v>93</v>
      </c>
      <c r="C29" s="322"/>
      <c r="D29" s="322"/>
      <c r="E29" s="322"/>
      <c r="F29" s="322"/>
      <c r="G29" s="323"/>
    </row>
    <row r="30" spans="1:7" s="69" customFormat="1" ht="15" customHeight="1" x14ac:dyDescent="0.25">
      <c r="A30" s="70">
        <v>1</v>
      </c>
      <c r="B30" s="71" t="s">
        <v>94</v>
      </c>
      <c r="C30" s="72" t="s">
        <v>53</v>
      </c>
      <c r="D30" s="73">
        <v>1</v>
      </c>
      <c r="E30" s="302" t="s">
        <v>185</v>
      </c>
      <c r="F30" s="301" t="s">
        <v>186</v>
      </c>
      <c r="G30" s="75"/>
    </row>
    <row r="31" spans="1:7" s="69" customFormat="1" ht="15" customHeight="1" x14ac:dyDescent="0.25">
      <c r="A31" s="76">
        <f t="shared" ref="A31:A43" si="0">1+A30</f>
        <v>2</v>
      </c>
      <c r="B31" s="71" t="s">
        <v>138</v>
      </c>
      <c r="C31" s="72" t="s">
        <v>53</v>
      </c>
      <c r="D31" s="73">
        <v>1</v>
      </c>
      <c r="E31" s="302" t="s">
        <v>185</v>
      </c>
      <c r="F31" s="301" t="s">
        <v>186</v>
      </c>
      <c r="G31" s="75"/>
    </row>
    <row r="32" spans="1:7" s="69" customFormat="1" ht="15" customHeight="1" x14ac:dyDescent="0.25">
      <c r="A32" s="76">
        <f>A31+1</f>
        <v>3</v>
      </c>
      <c r="B32" s="71" t="s">
        <v>130</v>
      </c>
      <c r="C32" s="72" t="s">
        <v>53</v>
      </c>
      <c r="D32" s="73">
        <v>1</v>
      </c>
      <c r="E32" s="302" t="s">
        <v>185</v>
      </c>
      <c r="F32" s="301" t="s">
        <v>186</v>
      </c>
      <c r="G32" s="75"/>
    </row>
    <row r="33" spans="1:7" s="69" customFormat="1" ht="15" customHeight="1" x14ac:dyDescent="0.25">
      <c r="A33" s="76">
        <f t="shared" si="0"/>
        <v>4</v>
      </c>
      <c r="B33" s="71" t="s">
        <v>96</v>
      </c>
      <c r="C33" s="72" t="s">
        <v>53</v>
      </c>
      <c r="D33" s="73">
        <v>1</v>
      </c>
      <c r="E33" s="150"/>
      <c r="F33" s="150">
        <v>0</v>
      </c>
      <c r="G33" s="75">
        <f t="shared" ref="G33:G34" si="1">D33*(E33+F33)</f>
        <v>0</v>
      </c>
    </row>
    <row r="34" spans="1:7" s="69" customFormat="1" ht="15" customHeight="1" x14ac:dyDescent="0.25">
      <c r="A34" s="76">
        <f t="shared" si="0"/>
        <v>5</v>
      </c>
      <c r="B34" s="71" t="s">
        <v>70</v>
      </c>
      <c r="C34" s="72" t="s">
        <v>25</v>
      </c>
      <c r="D34" s="73">
        <v>3</v>
      </c>
      <c r="E34" s="150"/>
      <c r="F34" s="150">
        <v>0</v>
      </c>
      <c r="G34" s="75">
        <f t="shared" si="1"/>
        <v>0</v>
      </c>
    </row>
    <row r="35" spans="1:7" s="69" customFormat="1" ht="15" customHeight="1" x14ac:dyDescent="0.25">
      <c r="A35" s="76">
        <f t="shared" si="0"/>
        <v>6</v>
      </c>
      <c r="B35" s="71" t="s">
        <v>108</v>
      </c>
      <c r="C35" s="72" t="s">
        <v>53</v>
      </c>
      <c r="D35" s="73">
        <v>1</v>
      </c>
      <c r="E35" s="150"/>
      <c r="F35" s="150">
        <v>0</v>
      </c>
      <c r="G35" s="75">
        <f>D35*(E35+F35)</f>
        <v>0</v>
      </c>
    </row>
    <row r="36" spans="1:7" s="69" customFormat="1" ht="15" customHeight="1" x14ac:dyDescent="0.25">
      <c r="A36" s="76">
        <f>A35+1</f>
        <v>7</v>
      </c>
      <c r="B36" s="71" t="s">
        <v>45</v>
      </c>
      <c r="C36" s="72" t="s">
        <v>25</v>
      </c>
      <c r="D36" s="101">
        <v>1</v>
      </c>
      <c r="E36" s="100"/>
      <c r="F36" s="102">
        <v>0</v>
      </c>
      <c r="G36" s="75">
        <f t="shared" ref="G36" si="2">(F36+E36)*D36</f>
        <v>0</v>
      </c>
    </row>
    <row r="37" spans="1:7" s="69" customFormat="1" ht="15" customHeight="1" x14ac:dyDescent="0.25">
      <c r="A37" s="76">
        <f t="shared" si="0"/>
        <v>8</v>
      </c>
      <c r="B37" s="71" t="s">
        <v>43</v>
      </c>
      <c r="C37" s="72" t="s">
        <v>24</v>
      </c>
      <c r="D37" s="101">
        <v>5</v>
      </c>
      <c r="E37" s="100"/>
      <c r="F37" s="100">
        <v>0</v>
      </c>
      <c r="G37" s="75">
        <f>D37*E37+D37*F37</f>
        <v>0</v>
      </c>
    </row>
    <row r="38" spans="1:7" s="69" customFormat="1" ht="15" customHeight="1" x14ac:dyDescent="0.25">
      <c r="A38" s="76">
        <f>A37+1</f>
        <v>9</v>
      </c>
      <c r="B38" s="71" t="s">
        <v>124</v>
      </c>
      <c r="C38" s="72" t="s">
        <v>53</v>
      </c>
      <c r="D38" s="73">
        <v>1</v>
      </c>
      <c r="E38" s="150"/>
      <c r="F38" s="150">
        <v>0</v>
      </c>
      <c r="G38" s="75">
        <f>D38*(E38+F38)</f>
        <v>0</v>
      </c>
    </row>
    <row r="39" spans="1:7" s="69" customFormat="1" ht="15" customHeight="1" x14ac:dyDescent="0.25">
      <c r="A39" s="76">
        <f>A38+1</f>
        <v>10</v>
      </c>
      <c r="B39" s="71" t="s">
        <v>49</v>
      </c>
      <c r="C39" s="72" t="s">
        <v>48</v>
      </c>
      <c r="D39" s="101">
        <v>12</v>
      </c>
      <c r="E39" s="100"/>
      <c r="F39" s="102">
        <v>0</v>
      </c>
      <c r="G39" s="75">
        <f>(F39+E39)*D39</f>
        <v>0</v>
      </c>
    </row>
    <row r="40" spans="1:7" s="69" customFormat="1" ht="15" customHeight="1" x14ac:dyDescent="0.25">
      <c r="A40" s="76">
        <f>1+A39</f>
        <v>11</v>
      </c>
      <c r="B40" s="71" t="s">
        <v>118</v>
      </c>
      <c r="C40" s="78" t="s">
        <v>48</v>
      </c>
      <c r="D40" s="101">
        <v>12</v>
      </c>
      <c r="E40" s="102"/>
      <c r="F40" s="102">
        <v>0</v>
      </c>
      <c r="G40" s="75">
        <f>D40*E40+D40*F40</f>
        <v>0</v>
      </c>
    </row>
    <row r="41" spans="1:7" s="69" customFormat="1" ht="15" customHeight="1" x14ac:dyDescent="0.25">
      <c r="A41" s="76">
        <f t="shared" si="0"/>
        <v>12</v>
      </c>
      <c r="B41" s="71" t="s">
        <v>100</v>
      </c>
      <c r="C41" s="78" t="s">
        <v>26</v>
      </c>
      <c r="D41" s="73">
        <v>1</v>
      </c>
      <c r="E41" s="74"/>
      <c r="F41" s="74">
        <v>0</v>
      </c>
      <c r="G41" s="75">
        <f>D41*E41+D41*F41</f>
        <v>0</v>
      </c>
    </row>
    <row r="42" spans="1:7" s="69" customFormat="1" ht="15" customHeight="1" x14ac:dyDescent="0.25">
      <c r="A42" s="76">
        <f t="shared" si="0"/>
        <v>13</v>
      </c>
      <c r="B42" s="71" t="s">
        <v>119</v>
      </c>
      <c r="C42" s="78" t="s">
        <v>26</v>
      </c>
      <c r="D42" s="73">
        <v>1</v>
      </c>
      <c r="E42" s="74"/>
      <c r="F42" s="74">
        <v>0</v>
      </c>
      <c r="G42" s="75">
        <f>D42*E42+D42*F42</f>
        <v>0</v>
      </c>
    </row>
    <row r="43" spans="1:7" s="69" customFormat="1" ht="15" customHeight="1" x14ac:dyDescent="0.25">
      <c r="A43" s="76">
        <f t="shared" si="0"/>
        <v>14</v>
      </c>
      <c r="B43" s="71" t="s">
        <v>120</v>
      </c>
      <c r="C43" s="78" t="s">
        <v>26</v>
      </c>
      <c r="D43" s="73">
        <v>1</v>
      </c>
      <c r="E43" s="74"/>
      <c r="F43" s="74">
        <v>0</v>
      </c>
      <c r="G43" s="75">
        <f>D43*E43+D43*F43</f>
        <v>0</v>
      </c>
    </row>
    <row r="44" spans="1:7" s="69" customFormat="1" ht="15" customHeight="1" thickBot="1" x14ac:dyDescent="0.3">
      <c r="A44" s="163">
        <f>A43+1</f>
        <v>15</v>
      </c>
      <c r="B44" s="71" t="s">
        <v>75</v>
      </c>
      <c r="C44" s="72" t="s">
        <v>26</v>
      </c>
      <c r="D44" s="73">
        <v>1</v>
      </c>
      <c r="E44" s="150"/>
      <c r="F44" s="150">
        <v>0</v>
      </c>
      <c r="G44" s="75">
        <f t="shared" ref="G44" si="3">D44*E44+D44*F44</f>
        <v>0</v>
      </c>
    </row>
    <row r="45" spans="1:7" s="69" customFormat="1" ht="15" customHeight="1" thickBot="1" x14ac:dyDescent="0.3">
      <c r="A45" s="170"/>
      <c r="B45" s="171" t="s">
        <v>101</v>
      </c>
      <c r="C45" s="172"/>
      <c r="D45" s="173"/>
      <c r="E45" s="174"/>
      <c r="F45" s="174"/>
      <c r="G45" s="175">
        <f>SUM(G30:G44)</f>
        <v>0</v>
      </c>
    </row>
    <row r="46" spans="1:7" s="69" customFormat="1" ht="12" customHeight="1" x14ac:dyDescent="0.25">
      <c r="A46" s="210"/>
      <c r="B46" s="211"/>
      <c r="C46" s="165"/>
      <c r="D46" s="208"/>
      <c r="E46" s="212"/>
      <c r="F46" s="212"/>
      <c r="G46" s="212"/>
    </row>
    <row r="47" spans="1:7" s="69" customFormat="1" x14ac:dyDescent="0.25">
      <c r="A47" s="31"/>
      <c r="B47" s="63" t="s">
        <v>23</v>
      </c>
      <c r="C47" s="64"/>
      <c r="D47" s="65"/>
      <c r="E47" s="66"/>
      <c r="F47" s="67"/>
      <c r="G47" s="67"/>
    </row>
    <row r="48" spans="1:7" s="69" customFormat="1" ht="15" customHeight="1" x14ac:dyDescent="0.25">
      <c r="A48" s="68" t="s">
        <v>21</v>
      </c>
      <c r="B48" s="309" t="s">
        <v>59</v>
      </c>
      <c r="C48" s="310"/>
      <c r="D48" s="310"/>
      <c r="E48" s="310"/>
      <c r="F48" s="310"/>
      <c r="G48" s="311"/>
    </row>
    <row r="49" spans="1:7" s="69" customFormat="1" ht="21" customHeight="1" x14ac:dyDescent="0.25">
      <c r="A49" s="70">
        <v>1</v>
      </c>
      <c r="B49" s="71" t="s">
        <v>68</v>
      </c>
      <c r="C49" s="72" t="s">
        <v>24</v>
      </c>
      <c r="D49" s="73">
        <v>40</v>
      </c>
      <c r="E49" s="150">
        <v>0</v>
      </c>
      <c r="F49" s="150">
        <v>0</v>
      </c>
      <c r="G49" s="75">
        <f>D49*(E49+F49)</f>
        <v>0</v>
      </c>
    </row>
    <row r="50" spans="1:7" s="69" customFormat="1" x14ac:dyDescent="0.25">
      <c r="A50" s="76">
        <f t="shared" ref="A50:A65" si="4">1+A49</f>
        <v>2</v>
      </c>
      <c r="B50" s="71" t="s">
        <v>69</v>
      </c>
      <c r="C50" s="72" t="s">
        <v>24</v>
      </c>
      <c r="D50" s="73">
        <v>30</v>
      </c>
      <c r="E50" s="150">
        <v>0</v>
      </c>
      <c r="F50" s="150">
        <v>0</v>
      </c>
      <c r="G50" s="75">
        <f t="shared" ref="G50:G64" si="5">D50*(E50+F50)</f>
        <v>0</v>
      </c>
    </row>
    <row r="51" spans="1:7" s="69" customFormat="1" x14ac:dyDescent="0.25">
      <c r="A51" s="76">
        <f t="shared" si="4"/>
        <v>3</v>
      </c>
      <c r="B51" s="71" t="s">
        <v>176</v>
      </c>
      <c r="C51" s="72" t="s">
        <v>24</v>
      </c>
      <c r="D51" s="73">
        <v>50</v>
      </c>
      <c r="E51" s="150">
        <v>0</v>
      </c>
      <c r="F51" s="150">
        <v>0</v>
      </c>
      <c r="G51" s="75">
        <f t="shared" si="5"/>
        <v>0</v>
      </c>
    </row>
    <row r="52" spans="1:7" s="69" customFormat="1" ht="30.75" customHeight="1" x14ac:dyDescent="0.25">
      <c r="A52" s="76">
        <f t="shared" si="4"/>
        <v>4</v>
      </c>
      <c r="B52" s="71" t="s">
        <v>106</v>
      </c>
      <c r="C52" s="72" t="s">
        <v>25</v>
      </c>
      <c r="D52" s="73">
        <v>3</v>
      </c>
      <c r="E52" s="150">
        <v>0</v>
      </c>
      <c r="F52" s="150">
        <v>0</v>
      </c>
      <c r="G52" s="75">
        <f t="shared" si="5"/>
        <v>0</v>
      </c>
    </row>
    <row r="53" spans="1:7" s="69" customFormat="1" ht="28.5" customHeight="1" x14ac:dyDescent="0.25">
      <c r="A53" s="76">
        <f t="shared" si="4"/>
        <v>5</v>
      </c>
      <c r="B53" s="71" t="s">
        <v>107</v>
      </c>
      <c r="C53" s="72" t="s">
        <v>25</v>
      </c>
      <c r="D53" s="73">
        <v>1</v>
      </c>
      <c r="E53" s="150">
        <v>0</v>
      </c>
      <c r="F53" s="150">
        <v>0</v>
      </c>
      <c r="G53" s="75">
        <f t="shared" si="5"/>
        <v>0</v>
      </c>
    </row>
    <row r="54" spans="1:7" s="69" customFormat="1" x14ac:dyDescent="0.25">
      <c r="A54" s="76">
        <f t="shared" si="4"/>
        <v>6</v>
      </c>
      <c r="B54" s="71" t="s">
        <v>71</v>
      </c>
      <c r="C54" s="72" t="s">
        <v>25</v>
      </c>
      <c r="D54" s="101">
        <v>1</v>
      </c>
      <c r="E54" s="150">
        <v>0</v>
      </c>
      <c r="F54" s="150">
        <v>0</v>
      </c>
      <c r="G54" s="75">
        <f t="shared" si="5"/>
        <v>0</v>
      </c>
    </row>
    <row r="55" spans="1:7" s="69" customFormat="1" x14ac:dyDescent="0.25">
      <c r="A55" s="76">
        <f t="shared" si="4"/>
        <v>7</v>
      </c>
      <c r="B55" s="71" t="s">
        <v>72</v>
      </c>
      <c r="C55" s="72" t="s">
        <v>25</v>
      </c>
      <c r="D55" s="73">
        <v>17</v>
      </c>
      <c r="E55" s="150">
        <v>0</v>
      </c>
      <c r="F55" s="150">
        <v>0</v>
      </c>
      <c r="G55" s="75">
        <f t="shared" si="5"/>
        <v>0</v>
      </c>
    </row>
    <row r="56" spans="1:7" s="69" customFormat="1" x14ac:dyDescent="0.25">
      <c r="A56" s="76">
        <f t="shared" si="4"/>
        <v>8</v>
      </c>
      <c r="B56" s="71" t="s">
        <v>27</v>
      </c>
      <c r="C56" s="78" t="s">
        <v>26</v>
      </c>
      <c r="D56" s="73">
        <v>1</v>
      </c>
      <c r="E56" s="150">
        <v>0</v>
      </c>
      <c r="F56" s="150"/>
      <c r="G56" s="75">
        <f t="shared" si="5"/>
        <v>0</v>
      </c>
    </row>
    <row r="57" spans="1:7" s="69" customFormat="1" x14ac:dyDescent="0.25">
      <c r="A57" s="76">
        <f t="shared" si="4"/>
        <v>9</v>
      </c>
      <c r="B57" s="71" t="s">
        <v>28</v>
      </c>
      <c r="C57" s="72" t="s">
        <v>26</v>
      </c>
      <c r="D57" s="73">
        <v>1</v>
      </c>
      <c r="E57" s="150"/>
      <c r="F57" s="150">
        <v>0</v>
      </c>
      <c r="G57" s="75">
        <f t="shared" si="5"/>
        <v>0</v>
      </c>
    </row>
    <row r="58" spans="1:7" s="69" customFormat="1" x14ac:dyDescent="0.25">
      <c r="A58" s="76">
        <f t="shared" si="4"/>
        <v>10</v>
      </c>
      <c r="B58" s="71" t="s">
        <v>73</v>
      </c>
      <c r="C58" s="78" t="s">
        <v>26</v>
      </c>
      <c r="D58" s="73">
        <v>1</v>
      </c>
      <c r="E58" s="150"/>
      <c r="F58" s="150">
        <v>0</v>
      </c>
      <c r="G58" s="75">
        <f t="shared" si="5"/>
        <v>0</v>
      </c>
    </row>
    <row r="59" spans="1:7" s="69" customFormat="1" x14ac:dyDescent="0.25">
      <c r="A59" s="76">
        <f t="shared" si="4"/>
        <v>11</v>
      </c>
      <c r="B59" s="71" t="s">
        <v>74</v>
      </c>
      <c r="C59" s="72" t="s">
        <v>26</v>
      </c>
      <c r="D59" s="73">
        <v>1</v>
      </c>
      <c r="E59" s="150">
        <v>0</v>
      </c>
      <c r="F59" s="150"/>
      <c r="G59" s="75">
        <f t="shared" si="5"/>
        <v>0</v>
      </c>
    </row>
    <row r="60" spans="1:7" s="69" customFormat="1" x14ac:dyDescent="0.25">
      <c r="A60" s="76">
        <f t="shared" si="4"/>
        <v>12</v>
      </c>
      <c r="B60" s="71" t="s">
        <v>76</v>
      </c>
      <c r="C60" s="72" t="s">
        <v>25</v>
      </c>
      <c r="D60" s="73">
        <v>16</v>
      </c>
      <c r="E60" s="150">
        <v>0</v>
      </c>
      <c r="F60" s="150">
        <v>0</v>
      </c>
      <c r="G60" s="75">
        <f t="shared" si="5"/>
        <v>0</v>
      </c>
    </row>
    <row r="61" spans="1:7" s="69" customFormat="1" x14ac:dyDescent="0.25">
      <c r="A61" s="76">
        <f t="shared" si="4"/>
        <v>13</v>
      </c>
      <c r="B61" s="71" t="s">
        <v>178</v>
      </c>
      <c r="C61" s="72" t="s">
        <v>25</v>
      </c>
      <c r="D61" s="73">
        <v>3</v>
      </c>
      <c r="E61" s="150">
        <v>0</v>
      </c>
      <c r="F61" s="150">
        <v>0</v>
      </c>
      <c r="G61" s="75">
        <f t="shared" si="5"/>
        <v>0</v>
      </c>
    </row>
    <row r="62" spans="1:7" s="69" customFormat="1" ht="17.25" customHeight="1" x14ac:dyDescent="0.25">
      <c r="A62" s="76">
        <f t="shared" si="4"/>
        <v>14</v>
      </c>
      <c r="B62" s="71" t="s">
        <v>77</v>
      </c>
      <c r="C62" s="72" t="s">
        <v>26</v>
      </c>
      <c r="D62" s="73">
        <v>1</v>
      </c>
      <c r="E62" s="150">
        <v>0</v>
      </c>
      <c r="F62" s="150">
        <v>0</v>
      </c>
      <c r="G62" s="75">
        <f t="shared" si="5"/>
        <v>0</v>
      </c>
    </row>
    <row r="63" spans="1:7" s="69" customFormat="1" ht="17.25" customHeight="1" x14ac:dyDescent="0.25">
      <c r="A63" s="76">
        <f t="shared" si="4"/>
        <v>15</v>
      </c>
      <c r="B63" s="71" t="s">
        <v>78</v>
      </c>
      <c r="C63" s="72" t="s">
        <v>26</v>
      </c>
      <c r="D63" s="73">
        <v>1</v>
      </c>
      <c r="E63" s="150">
        <v>0</v>
      </c>
      <c r="F63" s="150">
        <v>0</v>
      </c>
      <c r="G63" s="75">
        <f t="shared" si="5"/>
        <v>0</v>
      </c>
    </row>
    <row r="64" spans="1:7" s="69" customFormat="1" ht="17.25" customHeight="1" x14ac:dyDescent="0.25">
      <c r="A64" s="76">
        <f t="shared" si="4"/>
        <v>16</v>
      </c>
      <c r="B64" s="71" t="s">
        <v>79</v>
      </c>
      <c r="C64" s="72" t="s">
        <v>26</v>
      </c>
      <c r="D64" s="73">
        <v>1</v>
      </c>
      <c r="E64" s="150">
        <v>0</v>
      </c>
      <c r="F64" s="150"/>
      <c r="G64" s="75">
        <f t="shared" si="5"/>
        <v>0</v>
      </c>
    </row>
    <row r="65" spans="1:8" ht="15.75" customHeight="1" thickBot="1" x14ac:dyDescent="0.3">
      <c r="A65" s="76">
        <f t="shared" si="4"/>
        <v>17</v>
      </c>
      <c r="B65" s="71" t="s">
        <v>29</v>
      </c>
      <c r="C65" s="78" t="s">
        <v>26</v>
      </c>
      <c r="D65" s="73">
        <v>1</v>
      </c>
      <c r="E65" s="74"/>
      <c r="F65" s="74">
        <v>0</v>
      </c>
      <c r="G65" s="75">
        <f t="shared" ref="G65" si="6">D65*E65+D65*F65</f>
        <v>0</v>
      </c>
    </row>
    <row r="66" spans="1:8" ht="15.75" thickBot="1" x14ac:dyDescent="0.3">
      <c r="A66" s="81"/>
      <c r="B66" s="82" t="s">
        <v>39</v>
      </c>
      <c r="C66" s="83"/>
      <c r="D66" s="84"/>
      <c r="E66" s="85"/>
      <c r="F66" s="85"/>
      <c r="G66" s="86">
        <f>SUM(G49:G65)</f>
        <v>0</v>
      </c>
    </row>
    <row r="67" spans="1:8" ht="10.5" customHeight="1" x14ac:dyDescent="0.25">
      <c r="F67" s="92"/>
    </row>
    <row r="68" spans="1:8" x14ac:dyDescent="0.25">
      <c r="A68" s="62"/>
      <c r="B68" s="63" t="s">
        <v>23</v>
      </c>
      <c r="C68" s="64"/>
      <c r="D68" s="65"/>
      <c r="E68" s="66"/>
      <c r="F68" s="67"/>
      <c r="G68" s="67"/>
      <c r="H68" s="69"/>
    </row>
    <row r="69" spans="1:8" ht="23.25" customHeight="1" x14ac:dyDescent="0.25">
      <c r="A69" s="93" t="s">
        <v>40</v>
      </c>
      <c r="B69" s="312" t="s">
        <v>57</v>
      </c>
      <c r="C69" s="313"/>
      <c r="D69" s="313"/>
      <c r="E69" s="313"/>
      <c r="F69" s="313"/>
      <c r="G69" s="314"/>
      <c r="H69" s="69"/>
    </row>
    <row r="70" spans="1:8" ht="30" x14ac:dyDescent="0.25">
      <c r="A70" s="76">
        <v>1</v>
      </c>
      <c r="B70" s="71" t="s">
        <v>31</v>
      </c>
      <c r="C70" s="72" t="s">
        <v>32</v>
      </c>
      <c r="D70" s="101">
        <v>10.8</v>
      </c>
      <c r="E70" s="100">
        <v>0</v>
      </c>
      <c r="F70" s="102">
        <v>0</v>
      </c>
      <c r="G70" s="75">
        <f t="shared" ref="G70:G71" si="7">(F70+E70)*D70</f>
        <v>0</v>
      </c>
      <c r="H70" s="69"/>
    </row>
    <row r="71" spans="1:8" x14ac:dyDescent="0.25">
      <c r="A71" s="76">
        <f>A70+1</f>
        <v>2</v>
      </c>
      <c r="B71" s="71" t="s">
        <v>33</v>
      </c>
      <c r="C71" s="72" t="s">
        <v>32</v>
      </c>
      <c r="D71" s="101">
        <v>10.8</v>
      </c>
      <c r="E71" s="100">
        <v>0</v>
      </c>
      <c r="F71" s="102">
        <v>0</v>
      </c>
      <c r="G71" s="75">
        <f t="shared" si="7"/>
        <v>0</v>
      </c>
      <c r="H71" s="69"/>
    </row>
    <row r="72" spans="1:8" x14ac:dyDescent="0.25">
      <c r="A72" s="76">
        <f t="shared" ref="A72:A85" si="8">A71+1</f>
        <v>3</v>
      </c>
      <c r="B72" s="71" t="s">
        <v>34</v>
      </c>
      <c r="C72" s="78" t="s">
        <v>26</v>
      </c>
      <c r="D72" s="77">
        <v>1</v>
      </c>
      <c r="E72" s="102"/>
      <c r="F72" s="102">
        <v>0</v>
      </c>
      <c r="G72" s="75">
        <f t="shared" ref="G72:G85" si="9">D72*E72+D72*F72</f>
        <v>0</v>
      </c>
      <c r="H72" s="69"/>
    </row>
    <row r="73" spans="1:8" ht="30" x14ac:dyDescent="0.25">
      <c r="A73" s="76">
        <f>A72+1</f>
        <v>4</v>
      </c>
      <c r="B73" s="71" t="s">
        <v>64</v>
      </c>
      <c r="C73" s="72" t="s">
        <v>32</v>
      </c>
      <c r="D73" s="101">
        <v>44</v>
      </c>
      <c r="E73" s="100">
        <v>0</v>
      </c>
      <c r="F73" s="100">
        <v>0</v>
      </c>
      <c r="G73" s="75">
        <f t="shared" si="9"/>
        <v>0</v>
      </c>
      <c r="H73" s="69"/>
    </row>
    <row r="74" spans="1:8" ht="30" x14ac:dyDescent="0.25">
      <c r="A74" s="76">
        <f t="shared" ref="A74:A77" si="10">A73+1</f>
        <v>5</v>
      </c>
      <c r="B74" s="71" t="s">
        <v>183</v>
      </c>
      <c r="C74" s="72" t="s">
        <v>32</v>
      </c>
      <c r="D74" s="101">
        <v>10</v>
      </c>
      <c r="E74" s="100">
        <v>0</v>
      </c>
      <c r="F74" s="100">
        <v>0</v>
      </c>
      <c r="G74" s="75">
        <f t="shared" si="9"/>
        <v>0</v>
      </c>
      <c r="H74" s="69"/>
    </row>
    <row r="75" spans="1:8" x14ac:dyDescent="0.25">
      <c r="A75" s="76">
        <f t="shared" si="10"/>
        <v>6</v>
      </c>
      <c r="B75" s="71" t="s">
        <v>182</v>
      </c>
      <c r="C75" s="72" t="s">
        <v>32</v>
      </c>
      <c r="D75" s="101">
        <v>41</v>
      </c>
      <c r="E75" s="100">
        <v>0</v>
      </c>
      <c r="F75" s="100">
        <v>0</v>
      </c>
      <c r="G75" s="75">
        <f t="shared" si="9"/>
        <v>0</v>
      </c>
      <c r="H75" s="69"/>
    </row>
    <row r="76" spans="1:8" x14ac:dyDescent="0.25">
      <c r="A76" s="76">
        <f t="shared" si="10"/>
        <v>7</v>
      </c>
      <c r="B76" s="71" t="s">
        <v>65</v>
      </c>
      <c r="C76" s="72" t="s">
        <v>24</v>
      </c>
      <c r="D76" s="101">
        <v>15</v>
      </c>
      <c r="E76" s="100">
        <v>0</v>
      </c>
      <c r="F76" s="100">
        <v>0</v>
      </c>
      <c r="G76" s="75">
        <f t="shared" si="9"/>
        <v>0</v>
      </c>
      <c r="H76" s="69"/>
    </row>
    <row r="77" spans="1:8" x14ac:dyDescent="0.25">
      <c r="A77" s="76">
        <f t="shared" si="10"/>
        <v>8</v>
      </c>
      <c r="B77" s="71" t="s">
        <v>35</v>
      </c>
      <c r="C77" s="72" t="s">
        <v>25</v>
      </c>
      <c r="D77" s="101">
        <v>1</v>
      </c>
      <c r="E77" s="100">
        <v>0</v>
      </c>
      <c r="F77" s="100">
        <v>0</v>
      </c>
      <c r="G77" s="75">
        <f t="shared" si="9"/>
        <v>0</v>
      </c>
    </row>
    <row r="78" spans="1:8" x14ac:dyDescent="0.25">
      <c r="A78" s="76">
        <f>A77+1</f>
        <v>9</v>
      </c>
      <c r="B78" s="71" t="s">
        <v>62</v>
      </c>
      <c r="C78" s="72" t="s">
        <v>24</v>
      </c>
      <c r="D78" s="101">
        <v>9</v>
      </c>
      <c r="E78" s="100">
        <v>0</v>
      </c>
      <c r="F78" s="100">
        <v>0</v>
      </c>
      <c r="G78" s="75">
        <f t="shared" si="9"/>
        <v>0</v>
      </c>
    </row>
    <row r="79" spans="1:8" x14ac:dyDescent="0.25">
      <c r="A79" s="76">
        <f t="shared" si="8"/>
        <v>10</v>
      </c>
      <c r="B79" s="71" t="s">
        <v>169</v>
      </c>
      <c r="C79" s="72" t="s">
        <v>32</v>
      </c>
      <c r="D79" s="101">
        <v>7</v>
      </c>
      <c r="E79" s="100">
        <v>0</v>
      </c>
      <c r="F79" s="100">
        <v>0</v>
      </c>
      <c r="G79" s="75">
        <f>D79*E79+D79*F79</f>
        <v>0</v>
      </c>
    </row>
    <row r="80" spans="1:8" x14ac:dyDescent="0.25">
      <c r="A80" s="76">
        <f t="shared" si="8"/>
        <v>11</v>
      </c>
      <c r="B80" s="71" t="s">
        <v>132</v>
      </c>
      <c r="C80" s="72" t="s">
        <v>32</v>
      </c>
      <c r="D80" s="101">
        <v>7</v>
      </c>
      <c r="E80" s="100">
        <v>0</v>
      </c>
      <c r="F80" s="100">
        <v>0</v>
      </c>
      <c r="G80" s="75">
        <f>D80*E80+D80*F80</f>
        <v>0</v>
      </c>
      <c r="H80" s="69"/>
    </row>
    <row r="81" spans="1:8" x14ac:dyDescent="0.25">
      <c r="A81" s="76">
        <f t="shared" si="8"/>
        <v>12</v>
      </c>
      <c r="B81" s="71" t="s">
        <v>63</v>
      </c>
      <c r="C81" s="72" t="s">
        <v>24</v>
      </c>
      <c r="D81" s="101">
        <v>5</v>
      </c>
      <c r="E81" s="100">
        <v>0</v>
      </c>
      <c r="F81" s="100">
        <v>0</v>
      </c>
      <c r="G81" s="75">
        <f t="shared" si="9"/>
        <v>0</v>
      </c>
      <c r="H81" s="69"/>
    </row>
    <row r="82" spans="1:8" x14ac:dyDescent="0.25">
      <c r="A82" s="76">
        <f t="shared" si="8"/>
        <v>13</v>
      </c>
      <c r="B82" s="71" t="s">
        <v>156</v>
      </c>
      <c r="C82" s="72" t="s">
        <v>155</v>
      </c>
      <c r="D82" s="101">
        <v>6</v>
      </c>
      <c r="E82" s="100"/>
      <c r="F82" s="100">
        <v>0</v>
      </c>
      <c r="G82" s="75">
        <f t="shared" ref="G82" si="11">D82*E82+D82*F82</f>
        <v>0</v>
      </c>
      <c r="H82" s="69"/>
    </row>
    <row r="83" spans="1:8" ht="30" x14ac:dyDescent="0.25">
      <c r="A83" s="76">
        <f>A82+1</f>
        <v>14</v>
      </c>
      <c r="B83" s="71" t="s">
        <v>184</v>
      </c>
      <c r="C83" s="78" t="s">
        <v>26</v>
      </c>
      <c r="D83" s="101">
        <v>1</v>
      </c>
      <c r="E83" s="74"/>
      <c r="F83" s="74">
        <v>0</v>
      </c>
      <c r="G83" s="75">
        <f t="shared" si="9"/>
        <v>0</v>
      </c>
      <c r="H83" s="69"/>
    </row>
    <row r="84" spans="1:8" ht="17.25" customHeight="1" x14ac:dyDescent="0.25">
      <c r="A84" s="76">
        <f>A83+1</f>
        <v>15</v>
      </c>
      <c r="B84" s="71" t="s">
        <v>44</v>
      </c>
      <c r="C84" s="72" t="s">
        <v>32</v>
      </c>
      <c r="D84" s="101">
        <v>45</v>
      </c>
      <c r="E84" s="100"/>
      <c r="F84" s="100"/>
      <c r="G84" s="75"/>
      <c r="H84" s="69"/>
    </row>
    <row r="85" spans="1:8" ht="17.25" customHeight="1" thickBot="1" x14ac:dyDescent="0.3">
      <c r="A85" s="76">
        <f t="shared" si="8"/>
        <v>16</v>
      </c>
      <c r="B85" s="71" t="s">
        <v>29</v>
      </c>
      <c r="C85" s="78" t="s">
        <v>26</v>
      </c>
      <c r="D85" s="73">
        <v>1</v>
      </c>
      <c r="E85" s="74"/>
      <c r="F85" s="74">
        <v>0</v>
      </c>
      <c r="G85" s="75">
        <f t="shared" si="9"/>
        <v>0</v>
      </c>
      <c r="H85" s="69"/>
    </row>
    <row r="86" spans="1:8" ht="17.25" customHeight="1" thickBot="1" x14ac:dyDescent="0.3">
      <c r="A86" s="94"/>
      <c r="B86" s="95" t="s">
        <v>30</v>
      </c>
      <c r="C86" s="96"/>
      <c r="D86" s="97"/>
      <c r="E86" s="98"/>
      <c r="F86" s="98"/>
      <c r="G86" s="99">
        <f>SUM(G70:G85)</f>
        <v>0</v>
      </c>
      <c r="H86" s="69"/>
    </row>
    <row r="87" spans="1:8" ht="11.25" customHeight="1" x14ac:dyDescent="0.25">
      <c r="H87" s="69"/>
    </row>
    <row r="88" spans="1:8" x14ac:dyDescent="0.25">
      <c r="A88" s="62"/>
      <c r="B88" s="63" t="s">
        <v>23</v>
      </c>
      <c r="C88" s="64"/>
      <c r="D88" s="65"/>
      <c r="E88" s="66"/>
      <c r="F88" s="67"/>
      <c r="G88" s="67"/>
    </row>
    <row r="89" spans="1:8" ht="17.25" customHeight="1" x14ac:dyDescent="0.25">
      <c r="A89" s="103" t="s">
        <v>41</v>
      </c>
      <c r="B89" s="315" t="s">
        <v>58</v>
      </c>
      <c r="C89" s="316"/>
      <c r="D89" s="316"/>
      <c r="E89" s="316"/>
      <c r="F89" s="316"/>
      <c r="G89" s="317"/>
    </row>
    <row r="90" spans="1:8" ht="17.25" customHeight="1" x14ac:dyDescent="0.25">
      <c r="A90" s="76">
        <v>1</v>
      </c>
      <c r="B90" s="71" t="s">
        <v>47</v>
      </c>
      <c r="C90" s="72" t="s">
        <v>25</v>
      </c>
      <c r="D90" s="101">
        <v>1</v>
      </c>
      <c r="E90" s="100">
        <v>0</v>
      </c>
      <c r="F90" s="102"/>
      <c r="G90" s="75">
        <f t="shared" ref="G90" si="12">(F90+E90)*D90</f>
        <v>0</v>
      </c>
    </row>
    <row r="91" spans="1:8" ht="17.25" customHeight="1" x14ac:dyDescent="0.25">
      <c r="A91" s="76">
        <f t="shared" ref="A91:A93" si="13">A90+1</f>
        <v>2</v>
      </c>
      <c r="B91" s="71" t="s">
        <v>34</v>
      </c>
      <c r="C91" s="78" t="s">
        <v>26</v>
      </c>
      <c r="D91" s="77">
        <v>1</v>
      </c>
      <c r="E91" s="102">
        <v>0</v>
      </c>
      <c r="F91" s="102"/>
      <c r="G91" s="75">
        <f t="shared" ref="G91:G93" si="14">D91*E91+D91*F91</f>
        <v>0</v>
      </c>
    </row>
    <row r="92" spans="1:8" x14ac:dyDescent="0.25">
      <c r="A92" s="76">
        <f t="shared" si="13"/>
        <v>3</v>
      </c>
      <c r="B92" s="71" t="s">
        <v>28</v>
      </c>
      <c r="C92" s="72" t="s">
        <v>26</v>
      </c>
      <c r="D92" s="77">
        <v>1</v>
      </c>
      <c r="E92" s="102"/>
      <c r="F92" s="102">
        <v>0</v>
      </c>
      <c r="G92" s="75">
        <f t="shared" si="14"/>
        <v>0</v>
      </c>
    </row>
    <row r="93" spans="1:8" ht="18" customHeight="1" thickBot="1" x14ac:dyDescent="0.3">
      <c r="A93" s="76">
        <f t="shared" si="13"/>
        <v>4</v>
      </c>
      <c r="B93" s="71" t="s">
        <v>29</v>
      </c>
      <c r="C93" s="78" t="s">
        <v>26</v>
      </c>
      <c r="D93" s="73">
        <v>1</v>
      </c>
      <c r="E93" s="74"/>
      <c r="F93" s="74">
        <v>0</v>
      </c>
      <c r="G93" s="75">
        <f t="shared" si="14"/>
        <v>0</v>
      </c>
    </row>
    <row r="94" spans="1:8" ht="15.75" thickBot="1" x14ac:dyDescent="0.3">
      <c r="A94" s="104"/>
      <c r="B94" s="105" t="s">
        <v>30</v>
      </c>
      <c r="C94" s="106"/>
      <c r="D94" s="107"/>
      <c r="E94" s="108"/>
      <c r="F94" s="108"/>
      <c r="G94" s="109">
        <f>SUM(G90:G93)</f>
        <v>0</v>
      </c>
      <c r="H94" s="69"/>
    </row>
    <row r="95" spans="1:8" ht="11.25" customHeight="1" x14ac:dyDescent="0.25">
      <c r="H95" s="69"/>
    </row>
    <row r="96" spans="1:8" x14ac:dyDescent="0.25">
      <c r="A96" s="62"/>
      <c r="B96" s="63" t="s">
        <v>23</v>
      </c>
      <c r="C96" s="64"/>
      <c r="D96" s="65"/>
      <c r="E96" s="66"/>
      <c r="F96" s="67"/>
      <c r="G96" s="67"/>
      <c r="H96" s="69"/>
    </row>
    <row r="97" spans="1:8" x14ac:dyDescent="0.25">
      <c r="A97" s="110" t="s">
        <v>42</v>
      </c>
      <c r="B97" s="318" t="s">
        <v>60</v>
      </c>
      <c r="C97" s="319"/>
      <c r="D97" s="319"/>
      <c r="E97" s="319"/>
      <c r="F97" s="319"/>
      <c r="G97" s="320"/>
      <c r="H97" s="69"/>
    </row>
    <row r="98" spans="1:8" x14ac:dyDescent="0.25">
      <c r="A98" s="76">
        <v>1</v>
      </c>
      <c r="B98" s="71" t="s">
        <v>83</v>
      </c>
      <c r="C98" s="149" t="s">
        <v>48</v>
      </c>
      <c r="D98" s="101">
        <v>16</v>
      </c>
      <c r="E98" s="100">
        <v>0</v>
      </c>
      <c r="F98" s="102"/>
      <c r="G98" s="75">
        <f t="shared" ref="G98" si="15">(F98+E98)*D98</f>
        <v>0</v>
      </c>
      <c r="H98" s="69"/>
    </row>
    <row r="99" spans="1:8" x14ac:dyDescent="0.25">
      <c r="A99" s="76">
        <f t="shared" ref="A99:A101" si="16">A98+1</f>
        <v>2</v>
      </c>
      <c r="B99" s="71" t="s">
        <v>50</v>
      </c>
      <c r="C99" s="72" t="s">
        <v>48</v>
      </c>
      <c r="D99" s="101">
        <v>11.5</v>
      </c>
      <c r="E99" s="102"/>
      <c r="F99" s="102">
        <v>0</v>
      </c>
      <c r="G99" s="75">
        <f t="shared" ref="G99:G105" si="17">D99*E99+D99*F99</f>
        <v>0</v>
      </c>
    </row>
    <row r="100" spans="1:8" x14ac:dyDescent="0.25">
      <c r="A100" s="76">
        <f t="shared" si="16"/>
        <v>3</v>
      </c>
      <c r="B100" s="71" t="s">
        <v>84</v>
      </c>
      <c r="C100" s="72" t="s">
        <v>48</v>
      </c>
      <c r="D100" s="101">
        <v>11.5</v>
      </c>
      <c r="E100" s="100"/>
      <c r="F100" s="100">
        <v>0</v>
      </c>
      <c r="G100" s="75">
        <f t="shared" si="17"/>
        <v>0</v>
      </c>
    </row>
    <row r="101" spans="1:8" x14ac:dyDescent="0.25">
      <c r="A101" s="76">
        <f t="shared" si="16"/>
        <v>4</v>
      </c>
      <c r="B101" s="71" t="s">
        <v>85</v>
      </c>
      <c r="C101" s="78" t="s">
        <v>51</v>
      </c>
      <c r="D101" s="73">
        <f>D100</f>
        <v>11.5</v>
      </c>
      <c r="E101" s="74"/>
      <c r="F101" s="74">
        <v>0</v>
      </c>
      <c r="G101" s="75">
        <f t="shared" si="17"/>
        <v>0</v>
      </c>
    </row>
    <row r="102" spans="1:8" x14ac:dyDescent="0.25">
      <c r="A102" s="76">
        <v>5</v>
      </c>
      <c r="B102" s="71" t="s">
        <v>52</v>
      </c>
      <c r="C102" s="72" t="s">
        <v>51</v>
      </c>
      <c r="D102" s="73">
        <v>15</v>
      </c>
      <c r="E102" s="142"/>
      <c r="F102" s="74">
        <v>0</v>
      </c>
      <c r="G102" s="75">
        <f t="shared" si="17"/>
        <v>0</v>
      </c>
    </row>
    <row r="103" spans="1:8" x14ac:dyDescent="0.25">
      <c r="A103" s="76">
        <v>6</v>
      </c>
      <c r="B103" s="31" t="s">
        <v>102</v>
      </c>
      <c r="C103" s="72" t="s">
        <v>51</v>
      </c>
      <c r="D103" s="73">
        <v>1</v>
      </c>
      <c r="E103" s="142"/>
      <c r="F103" s="74">
        <v>0</v>
      </c>
      <c r="G103" s="75">
        <f t="shared" si="17"/>
        <v>0</v>
      </c>
    </row>
    <row r="104" spans="1:8" x14ac:dyDescent="0.25">
      <c r="A104" s="79">
        <v>7</v>
      </c>
      <c r="B104" s="31" t="s">
        <v>103</v>
      </c>
      <c r="C104" s="72" t="s">
        <v>51</v>
      </c>
      <c r="D104" s="73">
        <v>3</v>
      </c>
      <c r="E104" s="142"/>
      <c r="F104" s="74">
        <v>0</v>
      </c>
      <c r="G104" s="75">
        <f t="shared" si="17"/>
        <v>0</v>
      </c>
    </row>
    <row r="105" spans="1:8" ht="15.75" thickBot="1" x14ac:dyDescent="0.3">
      <c r="A105" s="79">
        <v>8</v>
      </c>
      <c r="B105" s="71" t="s">
        <v>55</v>
      </c>
      <c r="C105" s="72" t="s">
        <v>53</v>
      </c>
      <c r="D105" s="73">
        <v>1</v>
      </c>
      <c r="E105" s="80"/>
      <c r="F105" s="74">
        <v>0</v>
      </c>
      <c r="G105" s="75">
        <f t="shared" si="17"/>
        <v>0</v>
      </c>
    </row>
    <row r="106" spans="1:8" ht="15.75" thickBot="1" x14ac:dyDescent="0.3">
      <c r="A106" s="111"/>
      <c r="B106" s="112" t="s">
        <v>30</v>
      </c>
      <c r="C106" s="113"/>
      <c r="D106" s="114"/>
      <c r="E106" s="115"/>
      <c r="F106" s="115"/>
      <c r="G106" s="116">
        <f>SUM(G98:G105)</f>
        <v>0</v>
      </c>
    </row>
    <row r="107" spans="1:8" ht="9.75" customHeight="1" x14ac:dyDescent="0.25"/>
    <row r="108" spans="1:8" x14ac:dyDescent="0.25">
      <c r="A108" s="62"/>
      <c r="B108" s="63" t="s">
        <v>23</v>
      </c>
      <c r="C108" s="64"/>
      <c r="D108" s="65"/>
      <c r="E108" s="66"/>
      <c r="F108" s="67"/>
      <c r="G108" s="67"/>
    </row>
    <row r="109" spans="1:8" x14ac:dyDescent="0.25">
      <c r="A109" s="117" t="s">
        <v>46</v>
      </c>
      <c r="B109" s="305" t="s">
        <v>61</v>
      </c>
      <c r="C109" s="306"/>
      <c r="D109" s="306"/>
      <c r="E109" s="306"/>
      <c r="F109" s="306"/>
      <c r="G109" s="307"/>
    </row>
    <row r="110" spans="1:8" x14ac:dyDescent="0.25">
      <c r="A110" s="76">
        <v>1</v>
      </c>
      <c r="B110" s="71" t="s">
        <v>54</v>
      </c>
      <c r="C110" s="72" t="s">
        <v>48</v>
      </c>
      <c r="D110" s="160">
        <v>55.2</v>
      </c>
      <c r="E110" s="100"/>
      <c r="F110" s="102">
        <v>0</v>
      </c>
      <c r="G110" s="75">
        <f t="shared" ref="G110:G111" si="18">(F110+E110)*D110</f>
        <v>0</v>
      </c>
    </row>
    <row r="111" spans="1:8" x14ac:dyDescent="0.25">
      <c r="A111" s="76">
        <f t="shared" ref="A111:A115" si="19">A110+1</f>
        <v>2</v>
      </c>
      <c r="B111" s="71" t="s">
        <v>56</v>
      </c>
      <c r="C111" s="78" t="s">
        <v>26</v>
      </c>
      <c r="D111" s="77">
        <v>1</v>
      </c>
      <c r="E111" s="100"/>
      <c r="F111" s="102">
        <v>0</v>
      </c>
      <c r="G111" s="75">
        <f t="shared" si="18"/>
        <v>0</v>
      </c>
    </row>
    <row r="112" spans="1:8" x14ac:dyDescent="0.25">
      <c r="A112" s="76">
        <f t="shared" si="19"/>
        <v>3</v>
      </c>
      <c r="B112" s="71" t="s">
        <v>87</v>
      </c>
      <c r="C112" s="72" t="s">
        <v>26</v>
      </c>
      <c r="D112" s="77">
        <v>1</v>
      </c>
      <c r="E112" s="102"/>
      <c r="F112" s="102">
        <v>0</v>
      </c>
      <c r="G112" s="75">
        <f t="shared" ref="G112:G117" si="20">D112*E112+D112*F112</f>
        <v>0</v>
      </c>
    </row>
    <row r="113" spans="1:7" x14ac:dyDescent="0.25">
      <c r="A113" s="76">
        <f t="shared" si="19"/>
        <v>4</v>
      </c>
      <c r="B113" s="71" t="s">
        <v>174</v>
      </c>
      <c r="C113" s="72" t="s">
        <v>26</v>
      </c>
      <c r="D113" s="77">
        <v>1</v>
      </c>
      <c r="E113" s="102"/>
      <c r="F113" s="102">
        <v>0</v>
      </c>
      <c r="G113" s="75">
        <f t="shared" si="20"/>
        <v>0</v>
      </c>
    </row>
    <row r="114" spans="1:7" x14ac:dyDescent="0.25">
      <c r="A114" s="76">
        <f t="shared" si="19"/>
        <v>5</v>
      </c>
      <c r="B114" s="71" t="s">
        <v>175</v>
      </c>
      <c r="C114" s="72" t="s">
        <v>26</v>
      </c>
      <c r="D114" s="77">
        <v>1</v>
      </c>
      <c r="E114" s="102"/>
      <c r="F114" s="102">
        <v>0</v>
      </c>
      <c r="G114" s="75">
        <f t="shared" si="20"/>
        <v>0</v>
      </c>
    </row>
    <row r="115" spans="1:7" x14ac:dyDescent="0.25">
      <c r="A115" s="76">
        <f t="shared" si="19"/>
        <v>6</v>
      </c>
      <c r="B115" s="71" t="s">
        <v>28</v>
      </c>
      <c r="C115" s="72" t="s">
        <v>26</v>
      </c>
      <c r="D115" s="77">
        <v>1</v>
      </c>
      <c r="E115" s="102"/>
      <c r="F115" s="102">
        <v>0</v>
      </c>
      <c r="G115" s="75">
        <f t="shared" si="20"/>
        <v>0</v>
      </c>
    </row>
    <row r="116" spans="1:7" x14ac:dyDescent="0.25">
      <c r="A116" s="76">
        <f>A115+1</f>
        <v>7</v>
      </c>
      <c r="B116" s="71" t="s">
        <v>189</v>
      </c>
      <c r="C116" s="72" t="s">
        <v>26</v>
      </c>
      <c r="D116" s="77">
        <v>1</v>
      </c>
      <c r="E116" s="102"/>
      <c r="F116" s="102">
        <v>0</v>
      </c>
      <c r="G116" s="75">
        <f t="shared" si="20"/>
        <v>0</v>
      </c>
    </row>
    <row r="117" spans="1:7" ht="15.75" thickBot="1" x14ac:dyDescent="0.3">
      <c r="A117" s="76">
        <f>A116+1</f>
        <v>8</v>
      </c>
      <c r="B117" s="71" t="s">
        <v>29</v>
      </c>
      <c r="C117" s="78" t="s">
        <v>26</v>
      </c>
      <c r="D117" s="73">
        <v>1</v>
      </c>
      <c r="E117" s="74"/>
      <c r="F117" s="74">
        <v>0</v>
      </c>
      <c r="G117" s="75">
        <f t="shared" si="20"/>
        <v>0</v>
      </c>
    </row>
    <row r="118" spans="1:7" ht="15.75" thickBot="1" x14ac:dyDescent="0.3">
      <c r="A118" s="118"/>
      <c r="B118" s="119" t="s">
        <v>30</v>
      </c>
      <c r="C118" s="120"/>
      <c r="D118" s="121"/>
      <c r="E118" s="122"/>
      <c r="F118" s="122"/>
      <c r="G118" s="123">
        <f>SUM(G110:G117)</f>
        <v>0</v>
      </c>
    </row>
    <row r="119" spans="1:7" ht="7.5" customHeight="1" x14ac:dyDescent="0.25"/>
    <row r="120" spans="1:7" x14ac:dyDescent="0.25">
      <c r="B120" s="63" t="s">
        <v>23</v>
      </c>
    </row>
    <row r="121" spans="1:7" x14ac:dyDescent="0.25">
      <c r="A121" s="201" t="s">
        <v>105</v>
      </c>
      <c r="B121" s="327" t="s">
        <v>139</v>
      </c>
      <c r="C121" s="328"/>
      <c r="D121" s="328"/>
      <c r="E121" s="328"/>
      <c r="F121" s="328"/>
      <c r="G121" s="329"/>
    </row>
    <row r="122" spans="1:7" x14ac:dyDescent="0.25">
      <c r="A122" s="76">
        <v>1</v>
      </c>
      <c r="B122" s="71" t="s">
        <v>137</v>
      </c>
      <c r="C122" s="78" t="s">
        <v>26</v>
      </c>
      <c r="D122" s="77">
        <v>1</v>
      </c>
      <c r="E122" s="100"/>
      <c r="F122" s="102">
        <v>0</v>
      </c>
      <c r="G122" s="75">
        <f t="shared" ref="G122:G123" si="21">(F122+E122)*D122</f>
        <v>0</v>
      </c>
    </row>
    <row r="123" spans="1:7" ht="30" x14ac:dyDescent="0.25">
      <c r="A123" s="76">
        <f t="shared" ref="A123" si="22">A122+1</f>
        <v>2</v>
      </c>
      <c r="B123" s="71" t="s">
        <v>134</v>
      </c>
      <c r="C123" s="78" t="s">
        <v>26</v>
      </c>
      <c r="D123" s="77">
        <v>1</v>
      </c>
      <c r="E123" s="100"/>
      <c r="F123" s="102">
        <v>0</v>
      </c>
      <c r="G123" s="75">
        <f t="shared" si="21"/>
        <v>0</v>
      </c>
    </row>
    <row r="124" spans="1:7" x14ac:dyDescent="0.25">
      <c r="A124" s="76">
        <v>3</v>
      </c>
      <c r="B124" s="71" t="s">
        <v>135</v>
      </c>
      <c r="C124" s="72" t="s">
        <v>26</v>
      </c>
      <c r="D124" s="77">
        <v>1</v>
      </c>
      <c r="E124" s="102"/>
      <c r="F124" s="102">
        <v>0</v>
      </c>
      <c r="G124" s="75">
        <f t="shared" ref="G124:G126" si="23">D124*E124+D124*F124</f>
        <v>0</v>
      </c>
    </row>
    <row r="125" spans="1:7" x14ac:dyDescent="0.25">
      <c r="A125" s="76">
        <v>4</v>
      </c>
      <c r="B125" s="71" t="s">
        <v>136</v>
      </c>
      <c r="C125" s="78" t="s">
        <v>26</v>
      </c>
      <c r="D125" s="73">
        <v>1</v>
      </c>
      <c r="E125" s="74"/>
      <c r="F125" s="74">
        <v>0</v>
      </c>
      <c r="G125" s="75">
        <f t="shared" si="23"/>
        <v>0</v>
      </c>
    </row>
    <row r="126" spans="1:7" ht="15.75" thickBot="1" x14ac:dyDescent="0.3">
      <c r="A126" s="79">
        <v>5</v>
      </c>
      <c r="B126" s="71" t="s">
        <v>55</v>
      </c>
      <c r="C126" s="72" t="s">
        <v>53</v>
      </c>
      <c r="D126" s="73">
        <v>1</v>
      </c>
      <c r="E126" s="80"/>
      <c r="F126" s="74">
        <v>0</v>
      </c>
      <c r="G126" s="75">
        <f t="shared" si="23"/>
        <v>0</v>
      </c>
    </row>
    <row r="127" spans="1:7" ht="15.75" thickBot="1" x14ac:dyDescent="0.3">
      <c r="A127" s="202"/>
      <c r="B127" s="203" t="s">
        <v>30</v>
      </c>
      <c r="C127" s="204"/>
      <c r="D127" s="205"/>
      <c r="E127" s="206"/>
      <c r="F127" s="206"/>
      <c r="G127" s="207">
        <f>SUM(G122:G126)</f>
        <v>0</v>
      </c>
    </row>
    <row r="128" spans="1:7" ht="4.5" customHeight="1" x14ac:dyDescent="0.25"/>
  </sheetData>
  <mergeCells count="9">
    <mergeCell ref="B109:G109"/>
    <mergeCell ref="B121:G121"/>
    <mergeCell ref="A6:B7"/>
    <mergeCell ref="A8:B9"/>
    <mergeCell ref="B29:G29"/>
    <mergeCell ref="B69:G69"/>
    <mergeCell ref="B48:G48"/>
    <mergeCell ref="B89:G89"/>
    <mergeCell ref="B97:G97"/>
  </mergeCells>
  <pageMargins left="0.35433070866141736" right="0.39370078740157483" top="0.45" bottom="0.41" header="0.31496062992125984" footer="0.19685039370078741"/>
  <pageSetup paperSize="9" scale="76" fitToHeight="2" orientation="portrait" r:id="rId1"/>
  <headerFooter>
    <oddFooter>Stránka &amp;P z &amp;N</oddFooter>
  </headerFooter>
  <ignoredErrors>
    <ignoredError sqref="A32:A37" formula="1"/>
  </ignoredError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8</vt:i4>
      </vt:variant>
      <vt:variant>
        <vt:lpstr>Pojmenované oblasti</vt:lpstr>
      </vt:variant>
      <vt:variant>
        <vt:i4>8</vt:i4>
      </vt:variant>
    </vt:vector>
  </HeadingPairs>
  <TitlesOfParts>
    <vt:vector size="16" baseType="lpstr">
      <vt:lpstr>krycí list</vt:lpstr>
      <vt:lpstr>1NP 16</vt:lpstr>
      <vt:lpstr>1NP 17</vt:lpstr>
      <vt:lpstr>2NP 44</vt:lpstr>
      <vt:lpstr>2NP 9</vt:lpstr>
      <vt:lpstr>3NP 8</vt:lpstr>
      <vt:lpstr>4NP 33</vt:lpstr>
      <vt:lpstr>4NP 38</vt:lpstr>
      <vt:lpstr>'1NP 16'!Oblast_tisku</vt:lpstr>
      <vt:lpstr>'1NP 17'!Oblast_tisku</vt:lpstr>
      <vt:lpstr>'2NP 44'!Oblast_tisku</vt:lpstr>
      <vt:lpstr>'2NP 9'!Oblast_tisku</vt:lpstr>
      <vt:lpstr>'3NP 8'!Oblast_tisku</vt:lpstr>
      <vt:lpstr>'4NP 33'!Oblast_tisku</vt:lpstr>
      <vt:lpstr>'4NP 38'!Oblast_tisku</vt:lpstr>
      <vt:lpstr>'krycí list'!Oblast_tisku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 David Skoupý</dc:creator>
  <cp:lastModifiedBy>skoupy</cp:lastModifiedBy>
  <cp:lastPrinted>2020-02-28T09:50:48Z</cp:lastPrinted>
  <dcterms:created xsi:type="dcterms:W3CDTF">2014-11-06T09:56:55Z</dcterms:created>
  <dcterms:modified xsi:type="dcterms:W3CDTF">2020-02-28T10:20:18Z</dcterms:modified>
</cp:coreProperties>
</file>